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Chute libre" sheetId="1" r:id="rId1"/>
    <sheet name="Composition RAC" sheetId="2" r:id="rId2"/>
    <sheet name="Cinétique chimique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NICOLAS JOUVE</author>
  </authors>
  <commentList>
    <comment ref="B10" authorId="0">
      <text>
        <r>
          <rPr>
            <b/>
            <sz val="8"/>
            <rFont val="Tahoma"/>
            <family val="0"/>
          </rPr>
          <t>=2(3m/4</t>
        </r>
        <r>
          <rPr>
            <b/>
            <sz val="8"/>
            <rFont val="Symbol"/>
            <family val="1"/>
          </rPr>
          <t>Pr</t>
        </r>
        <r>
          <rPr>
            <b/>
            <sz val="8"/>
            <rFont val="Tahoma"/>
            <family val="0"/>
          </rPr>
          <t>)</t>
        </r>
        <r>
          <rPr>
            <b/>
            <vertAlign val="superscript"/>
            <sz val="8"/>
            <rFont val="Tahoma"/>
            <family val="2"/>
          </rPr>
          <t>1/3</t>
        </r>
      </text>
    </comment>
    <comment ref="B11" authorId="0">
      <text>
        <r>
          <rPr>
            <b/>
            <sz val="8"/>
            <rFont val="Symbol"/>
            <family val="1"/>
          </rPr>
          <t>P</t>
        </r>
        <r>
          <rPr>
            <b/>
            <sz val="8"/>
            <rFont val="Tahoma"/>
            <family val="0"/>
          </rPr>
          <t>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>/4</t>
        </r>
      </text>
    </comment>
    <comment ref="G16" authorId="0">
      <text>
        <r>
          <rPr>
            <b/>
            <sz val="8"/>
            <rFont val="Tahoma"/>
            <family val="0"/>
          </rPr>
          <t>=mg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=-Cx 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S v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>/2</t>
        </r>
      </text>
    </comment>
    <comment ref="E16" authorId="0">
      <text>
        <r>
          <rPr>
            <b/>
            <sz val="8"/>
            <rFont val="Tahoma"/>
            <family val="0"/>
          </rPr>
          <t>(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>F)/m</t>
        </r>
      </text>
    </comment>
    <comment ref="C17" authorId="0">
      <text>
        <r>
          <rPr>
            <b/>
            <sz val="8"/>
            <rFont val="Tahoma"/>
            <family val="0"/>
          </rPr>
          <t>v(t+dt) = v(t) + a dt</t>
        </r>
      </text>
    </comment>
    <comment ref="B17" authorId="0">
      <text>
        <r>
          <rPr>
            <b/>
            <sz val="8"/>
            <rFont val="Tahoma"/>
            <family val="0"/>
          </rPr>
          <t>y(t+dt) = y(t) - v dt</t>
        </r>
      </text>
    </comment>
    <comment ref="A5" authorId="0">
      <text>
        <r>
          <rPr>
            <b/>
            <sz val="8"/>
            <rFont val="Tahoma"/>
            <family val="0"/>
          </rPr>
          <t>Somme des forces = masse x accélération</t>
        </r>
      </text>
    </comment>
    <comment ref="J8" authorId="0">
      <text>
        <r>
          <rPr>
            <b/>
            <sz val="8"/>
            <rFont val="Tahoma"/>
            <family val="0"/>
          </rPr>
          <t>Recherche 0 en colonne B16:H256,
et renvoie la valeur de même ligne
7-1=6 colonnes plus à gauche!</t>
        </r>
      </text>
    </comment>
    <comment ref="J9" authorId="0">
      <text>
        <r>
          <rPr>
            <b/>
            <sz val="8"/>
            <rFont val="Tahoma"/>
            <family val="0"/>
          </rPr>
          <t>Recherche 0 en colonne B16:H256,
et renvoie la valeur de même ligne
3-1=2 colonnes plus à gauche!</t>
        </r>
      </text>
    </comment>
    <comment ref="C16" authorId="0">
      <text>
        <r>
          <rPr>
            <b/>
            <sz val="8"/>
            <rFont val="Tahoma"/>
            <family val="0"/>
          </rPr>
          <t>vitesse initiale</t>
        </r>
      </text>
    </comment>
    <comment ref="J15" authorId="0">
      <text>
        <r>
          <rPr>
            <b/>
            <sz val="8"/>
            <rFont val="Tahoma"/>
            <family val="0"/>
          </rPr>
          <t>Recopie colonne temps pour utilisation dans la fonction recherche</t>
        </r>
      </text>
    </comment>
    <comment ref="I15" authorId="0">
      <text>
        <r>
          <rPr>
            <b/>
            <sz val="8"/>
            <rFont val="Tahoma"/>
            <family val="0"/>
          </rPr>
          <t>pour utilisation dans la fonction recherche pour les temps à 95% et 99% de v</t>
        </r>
        <r>
          <rPr>
            <b/>
            <vertAlign val="subscript"/>
            <sz val="8"/>
            <rFont val="Tahoma"/>
            <family val="2"/>
          </rPr>
          <t>maxi</t>
        </r>
      </text>
    </comment>
  </commentList>
</comments>
</file>

<file path=xl/comments2.xml><?xml version="1.0" encoding="utf-8"?>
<comments xmlns="http://schemas.openxmlformats.org/spreadsheetml/2006/main">
  <authors>
    <author>NICOLAS JOUVE</author>
  </authors>
  <commentList>
    <comment ref="B22" authorId="0">
      <text>
        <r>
          <rPr>
            <b/>
            <sz val="8"/>
            <rFont val="Tahoma"/>
            <family val="0"/>
          </rPr>
          <t>Inv(t+dt)=Inv(t)+[Débit entrant(t)-Débordement(t)].dt,
dans la limite du volume bac!</t>
        </r>
      </text>
    </comment>
    <comment ref="D22" authorId="0">
      <text>
        <r>
          <rPr>
            <b/>
            <sz val="8"/>
            <rFont val="Tahoma"/>
            <family val="0"/>
          </rPr>
          <t>Composition(t+dt)=Invx(t+dt)/Inv(t+dt)</t>
        </r>
      </text>
    </comment>
    <comment ref="E22" authorId="0">
      <text>
        <r>
          <rPr>
            <b/>
            <sz val="8"/>
            <rFont val="Tahoma"/>
            <family val="0"/>
          </rPr>
          <t>Débordement(t+dt)=Débit entrant - Variation d'inventaire (ou débit d'accumulation),
avec débit d'accumulation=[Inv(t+dt)-Inv(t)]/dt</t>
        </r>
      </text>
    </comment>
    <comment ref="A22" authorId="0">
      <text>
        <r>
          <rPr>
            <b/>
            <sz val="8"/>
            <rFont val="Tahoma"/>
            <family val="0"/>
          </rPr>
          <t>t+dt</t>
        </r>
      </text>
    </comment>
  </commentList>
</comments>
</file>

<file path=xl/sharedStrings.xml><?xml version="1.0" encoding="utf-8"?>
<sst xmlns="http://schemas.openxmlformats.org/spreadsheetml/2006/main" count="90" uniqueCount="72">
  <si>
    <t>Temps t (s)</t>
  </si>
  <si>
    <t>Intervalle dt</t>
  </si>
  <si>
    <t>Poids:P=mg</t>
  </si>
  <si>
    <t>masse</t>
  </si>
  <si>
    <t>Poids (N)</t>
  </si>
  <si>
    <r>
      <t>S</t>
    </r>
    <r>
      <rPr>
        <sz val="10"/>
        <rFont val="Arial"/>
        <family val="0"/>
      </rPr>
      <t>F=ma</t>
    </r>
  </si>
  <si>
    <t>Trainée (N)</t>
  </si>
  <si>
    <t>altitude (m)</t>
  </si>
  <si>
    <r>
      <t>a (m.s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)</t>
    </r>
  </si>
  <si>
    <r>
      <t>v (m.s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</si>
  <si>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gravité g</t>
  </si>
  <si>
    <r>
      <t>m.s</t>
    </r>
    <r>
      <rPr>
        <vertAlign val="superscript"/>
        <sz val="10"/>
        <rFont val="Arial"/>
        <family val="2"/>
      </rPr>
      <t>-2</t>
    </r>
  </si>
  <si>
    <t>kg</t>
  </si>
  <si>
    <r>
      <t>kg.m</t>
    </r>
    <r>
      <rPr>
        <vertAlign val="superscript"/>
        <sz val="10"/>
        <rFont val="Arial"/>
        <family val="2"/>
      </rPr>
      <t>-3</t>
    </r>
  </si>
  <si>
    <t>diamètre</t>
  </si>
  <si>
    <t>Surface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</si>
  <si>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</si>
  <si>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</si>
  <si>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Trainée: T=-Cx.</t>
    </r>
    <r>
      <rPr>
        <sz val="10"/>
        <rFont val="Symbol"/>
        <family val="1"/>
      </rPr>
      <t>r</t>
    </r>
    <r>
      <rPr>
        <sz val="10"/>
        <rFont val="Arial"/>
        <family val="0"/>
      </rPr>
      <t>.s.v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</t>
    </r>
  </si>
  <si>
    <t>Cx</t>
  </si>
  <si>
    <t>s</t>
  </si>
  <si>
    <r>
      <t>v (km.h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</si>
  <si>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Volume bac</t>
  </si>
  <si>
    <t>Débit entrant</t>
  </si>
  <si>
    <t>Composition</t>
  </si>
  <si>
    <t>Inventaire init</t>
  </si>
  <si>
    <t>Invent partiel</t>
  </si>
  <si>
    <t>Débordement</t>
  </si>
  <si>
    <t>Composit°(t)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</si>
  <si>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</si>
  <si>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.h</t>
    </r>
    <r>
      <rPr>
        <vertAlign val="superscript"/>
        <sz val="10"/>
        <rFont val="Arial"/>
        <family val="2"/>
      </rPr>
      <t>-1</t>
    </r>
  </si>
  <si>
    <t>Temps de séj.</t>
  </si>
  <si>
    <t>h</t>
  </si>
  <si>
    <t>Inventaire (kg)</t>
  </si>
  <si>
    <t>%régime stat°</t>
  </si>
  <si>
    <t>Comp° init</t>
  </si>
  <si>
    <t>Réglages:</t>
  </si>
  <si>
    <t>masse vol sol</t>
  </si>
  <si>
    <t>masse vol air</t>
  </si>
  <si>
    <t>Masse molaire</t>
  </si>
  <si>
    <t>Patm</t>
  </si>
  <si>
    <t>Pa</t>
  </si>
  <si>
    <t>V</t>
  </si>
  <si>
    <r>
      <t>g.mol</t>
    </r>
    <r>
      <rPr>
        <vertAlign val="superscript"/>
        <sz val="10"/>
        <rFont val="Arial"/>
        <family val="2"/>
      </rPr>
      <t>-1</t>
    </r>
  </si>
  <si>
    <t>Température</t>
  </si>
  <si>
    <t>°C</t>
  </si>
  <si>
    <t>Masse volumique de l'air</t>
  </si>
  <si>
    <r>
      <t>Trainée: T=-kv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ou T=-Cx.</t>
    </r>
    <r>
      <rPr>
        <sz val="10"/>
        <rFont val="Symbol"/>
        <family val="1"/>
      </rPr>
      <t>r</t>
    </r>
    <r>
      <rPr>
        <sz val="10"/>
        <rFont val="Arial"/>
        <family val="2"/>
      </rPr>
      <t>.s.v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</t>
    </r>
  </si>
  <si>
    <t>Forces en présence:</t>
  </si>
  <si>
    <t>Données:</t>
  </si>
  <si>
    <t>Durée avant impact</t>
  </si>
  <si>
    <t>Vitesse à l'impact</t>
  </si>
  <si>
    <r>
      <t>km.h</t>
    </r>
    <r>
      <rPr>
        <vertAlign val="superscript"/>
        <sz val="10"/>
        <rFont val="Arial"/>
        <family val="2"/>
      </rPr>
      <t>-1</t>
    </r>
  </si>
  <si>
    <t>%Vmaxi</t>
  </si>
  <si>
    <t>Texte</t>
  </si>
  <si>
    <t>Vitesse maxi atteinte</t>
  </si>
  <si>
    <t>Temps t (h)</t>
  </si>
  <si>
    <t>Temps de remplissage</t>
  </si>
  <si>
    <t>Détect°stat°</t>
  </si>
  <si>
    <t>Seuils:</t>
  </si>
  <si>
    <t>Temps de séjour</t>
  </si>
  <si>
    <t>Régime stationnaire à +/-95%</t>
  </si>
  <si>
    <t>Régime stationnaire à +/-99%</t>
  </si>
  <si>
    <t xml:space="preserve">Régime stationnaire à 99.9% </t>
  </si>
  <si>
    <t>Exercice: déterminer pour une chute libre avec trainée la vitesse maximale atteinte, le temps pour atteindre 95% et 99.9% de cette vitesse, et la durée de la chute</t>
  </si>
  <si>
    <t>Réponses:</t>
  </si>
  <si>
    <t>débordant au delà du volume maxi et alimenté en continu par un débit constant de composition connue.</t>
  </si>
  <si>
    <t>Exercice: modéliser la mise en régime stationaire d'un bac parfaitement agité, de volume, inventaire et composition connues et réglables à t = 0</t>
  </si>
  <si>
    <t>Afficher pour les données réglées le temps de remplissage, le temps de séjour, et les temps de mise en régime stationnaire (+/-95% et +/-99%)</t>
  </si>
  <si>
    <t>ainsi que la courbe d'évolution de l'inventaire, du débit de débordement et de la composition au cours du temps.</t>
  </si>
  <si>
    <t>Exercice: réaliser un modèle permettant d'illustrer l'évolution des compostions dans un réacteur agité continu pour des cinétiques d'ordre variable</t>
  </si>
  <si>
    <t>(on pourra aller voir http://artic.ac-besancon.fr/reseau%5Fstl/ressources)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</si>
</sst>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</numFmts>
  <fonts count="14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8"/>
      <name val="Tahoma"/>
      <family val="0"/>
    </font>
    <font>
      <b/>
      <vertAlign val="superscript"/>
      <sz val="8"/>
      <name val="Tahoma"/>
      <family val="2"/>
    </font>
    <font>
      <b/>
      <sz val="8"/>
      <name val="Symbol"/>
      <family val="1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vertAlign val="subscript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9" fontId="10" fillId="0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4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19" applyNumberForma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0" fontId="10" fillId="0" borderId="0" xfId="19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11" fillId="0" borderId="0" xfId="19" applyNumberFormat="1" applyFont="1" applyAlignment="1">
      <alignment horizontal="center"/>
    </xf>
    <xf numFmtId="10" fontId="0" fillId="0" borderId="0" xfId="19" applyNumberFormat="1" applyAlignment="1">
      <alignment/>
    </xf>
    <xf numFmtId="9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1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Chute d'un corps: évolution de la vitesse au cours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1"/>
          <c:tx>
            <c:strRef>
              <c:f>'Chute libre'!$B$15</c:f>
              <c:strCache>
                <c:ptCount val="1"/>
                <c:pt idx="0">
                  <c:v>altitude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libre'!$A$16:$A$256</c:f>
              <c:numCache/>
            </c:numRef>
          </c:xVal>
          <c:yVal>
            <c:numRef>
              <c:f>'Chute libre'!$B$16:$B$256</c:f>
              <c:numCache/>
            </c:numRef>
          </c:yVal>
          <c:smooth val="1"/>
        </c:ser>
        <c:axId val="42998473"/>
        <c:axId val="51441938"/>
      </c:scatterChart>
      <c:scatterChart>
        <c:scatterStyle val="lineMarker"/>
        <c:varyColors val="0"/>
        <c:ser>
          <c:idx val="3"/>
          <c:order val="0"/>
          <c:tx>
            <c:strRef>
              <c:f>'Chute libre'!$C$15</c:f>
              <c:strCache>
                <c:ptCount val="1"/>
                <c:pt idx="0">
                  <c:v>v (m.s-1)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libre'!$A$16:$A$256</c:f>
              <c:numCache/>
            </c:numRef>
          </c:xVal>
          <c:yVal>
            <c:numRef>
              <c:f>'Chute libre'!$C$16:$C$256</c:f>
              <c:numCache/>
            </c:numRef>
          </c:yVal>
          <c:smooth val="1"/>
        </c:ser>
        <c:axId val="60324259"/>
        <c:axId val="6047420"/>
      </c:scatterChart>
      <c:val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crossBetween val="midCat"/>
        <c:dispUnits/>
      </c:val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crossBetween val="midCat"/>
        <c:dispUnits/>
      </c:valAx>
      <c:valAx>
        <c:axId val="60324259"/>
        <c:scaling>
          <c:orientation val="minMax"/>
        </c:scaling>
        <c:axPos val="b"/>
        <c:delete val="1"/>
        <c:majorTickMark val="in"/>
        <c:minorTickMark val="none"/>
        <c:tickLblPos val="nextTo"/>
        <c:crossAx val="6047420"/>
        <c:crosses val="max"/>
        <c:crossBetween val="midCat"/>
        <c:dispUnits/>
      </c:valAx>
      <c:valAx>
        <c:axId val="60474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242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RAC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'Composition RAC'!$B$16</c:f>
              <c:strCache>
                <c:ptCount val="1"/>
                <c:pt idx="0">
                  <c:v>Inventaire (kg)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RAC'!$B$17:$B$403</c:f>
              <c:numCache/>
            </c:numRef>
          </c:yVal>
          <c:smooth val="1"/>
        </c:ser>
        <c:ser>
          <c:idx val="3"/>
          <c:order val="2"/>
          <c:tx>
            <c:strRef>
              <c:f>'Composition RAC'!$E$16</c:f>
              <c:strCache>
                <c:ptCount val="1"/>
                <c:pt idx="0">
                  <c:v>Débordement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RAC'!$E$17:$E$403</c:f>
              <c:numCache/>
            </c:numRef>
          </c:yVal>
          <c:smooth val="1"/>
        </c:ser>
        <c:axId val="54426781"/>
        <c:axId val="20078982"/>
      </c:scatterChart>
      <c:scatterChart>
        <c:scatterStyle val="lineMarker"/>
        <c:varyColors val="0"/>
        <c:ser>
          <c:idx val="2"/>
          <c:order val="1"/>
          <c:tx>
            <c:strRef>
              <c:f>'Composition RAC'!$D$16</c:f>
              <c:strCache>
                <c:ptCount val="1"/>
                <c:pt idx="0">
                  <c:v>Composit°(t)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RAC'!$D$17:$D$403</c:f>
              <c:numCache/>
            </c:numRef>
          </c:yVal>
          <c:smooth val="1"/>
        </c:ser>
        <c:axId val="46493111"/>
        <c:axId val="15784816"/>
      </c:scatterChart>
      <c:valAx>
        <c:axId val="544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Temps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8982"/>
        <c:crosses val="autoZero"/>
        <c:crossBetween val="midCat"/>
        <c:dispUnits/>
      </c:valAx>
      <c:valAx>
        <c:axId val="2007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Inventaire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crossBetween val="midCat"/>
        <c:dispUnits/>
      </c:valAx>
      <c:valAx>
        <c:axId val="46493111"/>
        <c:scaling>
          <c:orientation val="minMax"/>
        </c:scaling>
        <c:axPos val="b"/>
        <c:delete val="1"/>
        <c:majorTickMark val="in"/>
        <c:minorTickMark val="none"/>
        <c:tickLblPos val="nextTo"/>
        <c:crossAx val="15784816"/>
        <c:crosses val="max"/>
        <c:crossBetween val="midCat"/>
        <c:dispUnits/>
      </c:valAx>
      <c:valAx>
        <c:axId val="15784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931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33</xdr:row>
      <xdr:rowOff>57150</xdr:rowOff>
    </xdr:from>
    <xdr:to>
      <xdr:col>8</xdr:col>
      <xdr:colOff>19050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228600" y="56007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22</xdr:row>
      <xdr:rowOff>85725</xdr:rowOff>
    </xdr:from>
    <xdr:to>
      <xdr:col>11</xdr:col>
      <xdr:colOff>447675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28625" y="3705225"/>
        <a:ext cx="77914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48</v>
      </c>
    </row>
    <row r="3" ht="12.75">
      <c r="A3" t="s">
        <v>2</v>
      </c>
    </row>
    <row r="4" spans="1:5" ht="14.25">
      <c r="A4" t="s">
        <v>47</v>
      </c>
      <c r="E4" t="s">
        <v>18</v>
      </c>
    </row>
    <row r="5" ht="13.5" thickBot="1">
      <c r="A5" s="1" t="s">
        <v>5</v>
      </c>
    </row>
    <row r="6" spans="1:8" ht="13.5" thickBot="1">
      <c r="A6" s="58" t="s">
        <v>49</v>
      </c>
      <c r="H6" s="58" t="s">
        <v>65</v>
      </c>
    </row>
    <row r="7" spans="1:11" ht="15" thickBot="1">
      <c r="A7" s="7" t="s">
        <v>37</v>
      </c>
      <c r="B7" s="8">
        <v>1000</v>
      </c>
      <c r="C7" s="25" t="s">
        <v>13</v>
      </c>
      <c r="D7" s="9"/>
      <c r="E7" s="23" t="s">
        <v>46</v>
      </c>
      <c r="F7" s="15"/>
      <c r="G7" s="16"/>
      <c r="H7" s="7"/>
      <c r="I7" s="28" t="s">
        <v>55</v>
      </c>
      <c r="J7" s="29">
        <f>MAX(D16:D256)</f>
        <v>193.88885238586238</v>
      </c>
      <c r="K7" s="30" t="s">
        <v>52</v>
      </c>
    </row>
    <row r="8" spans="1:11" ht="14.25">
      <c r="A8" s="10" t="s">
        <v>10</v>
      </c>
      <c r="B8" s="12">
        <v>9.81</v>
      </c>
      <c r="C8" s="26" t="s">
        <v>11</v>
      </c>
      <c r="D8" s="11"/>
      <c r="E8" s="12" t="s">
        <v>39</v>
      </c>
      <c r="F8" s="17">
        <v>29</v>
      </c>
      <c r="G8" s="11" t="s">
        <v>43</v>
      </c>
      <c r="H8" s="10"/>
      <c r="I8" s="31" t="s">
        <v>50</v>
      </c>
      <c r="J8" s="12">
        <f>VLOOKUP(0,$B$16:$J$256,9,FALSE)</f>
        <v>78</v>
      </c>
      <c r="K8" s="11" t="s">
        <v>20</v>
      </c>
    </row>
    <row r="9" spans="1:11" ht="14.25">
      <c r="A9" s="10" t="s">
        <v>3</v>
      </c>
      <c r="B9" s="12">
        <v>80</v>
      </c>
      <c r="C9" s="12" t="s">
        <v>12</v>
      </c>
      <c r="D9" s="11"/>
      <c r="E9" s="12" t="s">
        <v>40</v>
      </c>
      <c r="F9" s="18">
        <v>101300</v>
      </c>
      <c r="G9" s="11" t="s">
        <v>41</v>
      </c>
      <c r="H9" s="10"/>
      <c r="I9" s="31" t="s">
        <v>51</v>
      </c>
      <c r="J9" s="57">
        <f>VLOOKUP(0,$B$16:$J$256,3,FALSE)</f>
        <v>193.8888523858517</v>
      </c>
      <c r="K9" s="32" t="s">
        <v>52</v>
      </c>
    </row>
    <row r="10" spans="1:12" ht="12.75">
      <c r="A10" s="10" t="s">
        <v>14</v>
      </c>
      <c r="B10" s="12">
        <f>2*POWER(3*B9/4/PI()/B7,1/3)</f>
        <v>0.5346018470287903</v>
      </c>
      <c r="C10" s="26" t="s">
        <v>16</v>
      </c>
      <c r="D10" s="11"/>
      <c r="E10" s="12" t="s">
        <v>44</v>
      </c>
      <c r="F10" s="19">
        <v>20</v>
      </c>
      <c r="G10" s="11" t="s">
        <v>45</v>
      </c>
      <c r="H10" s="10"/>
      <c r="I10" s="31" t="str">
        <f>CONCATENATE("Temps ",100*$L10,"% de v")</f>
        <v>Temps 95% de v</v>
      </c>
      <c r="J10" s="12">
        <f>VLOOKUP("---",$I$16:$J$256,2,FALSE)</f>
        <v>9.5</v>
      </c>
      <c r="K10" s="32" t="s">
        <v>20</v>
      </c>
      <c r="L10" s="21">
        <v>0.95</v>
      </c>
    </row>
    <row r="11" spans="1:12" ht="15" thickBot="1">
      <c r="A11" s="10" t="s">
        <v>15</v>
      </c>
      <c r="B11" s="12">
        <f>PI()*POWER(B10,2)/4</f>
        <v>0.22446611560909469</v>
      </c>
      <c r="C11" s="26" t="s">
        <v>17</v>
      </c>
      <c r="D11" s="11"/>
      <c r="E11" s="12" t="s">
        <v>42</v>
      </c>
      <c r="F11" s="19">
        <v>1</v>
      </c>
      <c r="G11" s="11" t="s">
        <v>29</v>
      </c>
      <c r="H11" s="13"/>
      <c r="I11" s="33" t="str">
        <f>CONCATENATE("Temps ",100*$L11,"% de v")</f>
        <v>Temps 99.9% de v</v>
      </c>
      <c r="J11" s="24">
        <f>VLOOKUP("Vitesse Cte",$I$16:$J$256,2,FALSE)</f>
        <v>19.5</v>
      </c>
      <c r="K11" s="14" t="s">
        <v>20</v>
      </c>
      <c r="L11" s="22">
        <v>0.999</v>
      </c>
    </row>
    <row r="12" spans="1:7" ht="15" thickBot="1">
      <c r="A12" s="10" t="s">
        <v>38</v>
      </c>
      <c r="B12" s="56">
        <f>F12</f>
        <v>1.2053343254901603</v>
      </c>
      <c r="C12" s="26" t="s">
        <v>13</v>
      </c>
      <c r="D12" s="11"/>
      <c r="E12" s="24" t="s">
        <v>38</v>
      </c>
      <c r="F12" s="20">
        <f>F8*F9*F11/8314/(273.15+F10)</f>
        <v>1.2053343254901603</v>
      </c>
      <c r="G12" s="14" t="s">
        <v>13</v>
      </c>
    </row>
    <row r="13" spans="1:4" ht="12.75">
      <c r="A13" s="10" t="s">
        <v>19</v>
      </c>
      <c r="B13" s="12">
        <v>2</v>
      </c>
      <c r="C13" s="26"/>
      <c r="D13" s="11"/>
    </row>
    <row r="14" spans="1:4" ht="13.5" thickBot="1">
      <c r="A14" s="10" t="s">
        <v>1</v>
      </c>
      <c r="B14" s="12">
        <v>0.5</v>
      </c>
      <c r="C14" s="26" t="s">
        <v>20</v>
      </c>
      <c r="D14" s="11"/>
    </row>
    <row r="15" spans="1:10" ht="15" thickBot="1">
      <c r="A15" s="34" t="s">
        <v>0</v>
      </c>
      <c r="B15" s="35" t="s">
        <v>7</v>
      </c>
      <c r="C15" s="35" t="s">
        <v>9</v>
      </c>
      <c r="D15" s="35" t="s">
        <v>21</v>
      </c>
      <c r="E15" s="35" t="s">
        <v>8</v>
      </c>
      <c r="F15" s="35" t="s">
        <v>6</v>
      </c>
      <c r="G15" s="35" t="s">
        <v>4</v>
      </c>
      <c r="H15" s="35" t="s">
        <v>53</v>
      </c>
      <c r="I15" s="35" t="s">
        <v>54</v>
      </c>
      <c r="J15" s="36" t="s">
        <v>0</v>
      </c>
    </row>
    <row r="16" spans="1:10" ht="12.75">
      <c r="A16" s="10">
        <v>0</v>
      </c>
      <c r="B16" s="59">
        <v>4000</v>
      </c>
      <c r="C16" s="38">
        <v>0</v>
      </c>
      <c r="D16" s="37">
        <f aca="true" t="shared" si="0" ref="D16:D79">C16*3.6</f>
        <v>0</v>
      </c>
      <c r="E16" s="38">
        <f aca="true" t="shared" si="1" ref="E16:E79">(G16+F16)/B$9</f>
        <v>9.81</v>
      </c>
      <c r="F16" s="38">
        <f aca="true" t="shared" si="2" ref="F16:F79">-B$13*B$12*B$11*POWER(C16,2)/2</f>
        <v>0</v>
      </c>
      <c r="G16" s="19">
        <f aca="true" t="shared" si="3" ref="G16:G79">B$9*B$8</f>
        <v>784.8000000000001</v>
      </c>
      <c r="H16" s="39">
        <f aca="true" t="shared" si="4" ref="H16:H79">D16/$J$7</f>
        <v>0</v>
      </c>
      <c r="I16" s="12" t="str">
        <f aca="true" t="shared" si="5" ref="I16:I79">IF(H16&lt;$L$10,"Accélération",IF(H16&gt;$L$11,"Vitesse Cte","---"))</f>
        <v>Accélération</v>
      </c>
      <c r="J16" s="11">
        <f aca="true" t="shared" si="6" ref="J16:J79">A16</f>
        <v>0</v>
      </c>
    </row>
    <row r="17" spans="1:10" ht="12.75">
      <c r="A17" s="10">
        <f>A16+B$14</f>
        <v>0.5</v>
      </c>
      <c r="B17" s="37">
        <f aca="true" t="shared" si="7" ref="B17:B80">MAX(0,B16-C17*B$14)</f>
        <v>3997.5475</v>
      </c>
      <c r="C17" s="38">
        <f aca="true" t="shared" si="8" ref="C17:C80">C16+E16*B$14</f>
        <v>4.905</v>
      </c>
      <c r="D17" s="37">
        <f t="shared" si="0"/>
        <v>17.658</v>
      </c>
      <c r="E17" s="38">
        <f t="shared" si="1"/>
        <v>9.728633365658489</v>
      </c>
      <c r="F17" s="38">
        <f t="shared" si="2"/>
        <v>-6.509330747321011</v>
      </c>
      <c r="G17" s="19">
        <f t="shared" si="3"/>
        <v>784.8000000000001</v>
      </c>
      <c r="H17" s="39">
        <f t="shared" si="4"/>
        <v>0.09107279651569877</v>
      </c>
      <c r="I17" s="12" t="str">
        <f t="shared" si="5"/>
        <v>Accélération</v>
      </c>
      <c r="J17" s="11">
        <f t="shared" si="6"/>
        <v>0.5</v>
      </c>
    </row>
    <row r="18" spans="1:10" ht="12.75">
      <c r="A18" s="10">
        <f aca="true" t="shared" si="9" ref="A18:A51">A17+B$14</f>
        <v>1</v>
      </c>
      <c r="B18" s="37">
        <f t="shared" si="7"/>
        <v>3992.6628416585854</v>
      </c>
      <c r="C18" s="38">
        <f t="shared" si="8"/>
        <v>9.769316682829245</v>
      </c>
      <c r="D18" s="37">
        <f t="shared" si="0"/>
        <v>35.169540058185284</v>
      </c>
      <c r="E18" s="38">
        <f t="shared" si="1"/>
        <v>9.487227367260234</v>
      </c>
      <c r="F18" s="38">
        <f t="shared" si="2"/>
        <v>-25.82181061918139</v>
      </c>
      <c r="G18" s="19">
        <f t="shared" si="3"/>
        <v>784.8000000000001</v>
      </c>
      <c r="H18" s="39">
        <f t="shared" si="4"/>
        <v>0.18139021210045447</v>
      </c>
      <c r="I18" s="12" t="str">
        <f t="shared" si="5"/>
        <v>Accélération</v>
      </c>
      <c r="J18" s="11">
        <f t="shared" si="6"/>
        <v>1</v>
      </c>
    </row>
    <row r="19" spans="1:10" ht="12.75">
      <c r="A19" s="10">
        <f t="shared" si="9"/>
        <v>1.5</v>
      </c>
      <c r="B19" s="37">
        <f t="shared" si="7"/>
        <v>3985.406376475356</v>
      </c>
      <c r="C19" s="38">
        <f t="shared" si="8"/>
        <v>14.512930366459361</v>
      </c>
      <c r="D19" s="37">
        <f t="shared" si="0"/>
        <v>52.2465493192537</v>
      </c>
      <c r="E19" s="38">
        <f t="shared" si="1"/>
        <v>9.097674401355203</v>
      </c>
      <c r="F19" s="38">
        <f t="shared" si="2"/>
        <v>-56.98604789158386</v>
      </c>
      <c r="G19" s="19">
        <f t="shared" si="3"/>
        <v>784.8000000000001</v>
      </c>
      <c r="H19" s="39">
        <f t="shared" si="4"/>
        <v>0.26946649421224445</v>
      </c>
      <c r="I19" s="12" t="str">
        <f t="shared" si="5"/>
        <v>Accélération</v>
      </c>
      <c r="J19" s="11">
        <f t="shared" si="6"/>
        <v>1.5</v>
      </c>
    </row>
    <row r="20" spans="1:10" ht="12.75">
      <c r="A20" s="10">
        <f t="shared" si="9"/>
        <v>2</v>
      </c>
      <c r="B20" s="37">
        <f t="shared" si="7"/>
        <v>3975.8754926917873</v>
      </c>
      <c r="C20" s="38">
        <f t="shared" si="8"/>
        <v>19.06176756713696</v>
      </c>
      <c r="D20" s="37">
        <f t="shared" si="0"/>
        <v>68.62236324169307</v>
      </c>
      <c r="E20" s="38">
        <f t="shared" si="1"/>
        <v>8.581161900626533</v>
      </c>
      <c r="F20" s="38">
        <f t="shared" si="2"/>
        <v>-98.30704794987737</v>
      </c>
      <c r="G20" s="19">
        <f t="shared" si="3"/>
        <v>784.8000000000001</v>
      </c>
      <c r="H20" s="39">
        <f t="shared" si="4"/>
        <v>0.3539262953866281</v>
      </c>
      <c r="I20" s="12" t="str">
        <f t="shared" si="5"/>
        <v>Accélération</v>
      </c>
      <c r="J20" s="11">
        <f t="shared" si="6"/>
        <v>2</v>
      </c>
    </row>
    <row r="21" spans="1:10" ht="12.75">
      <c r="A21" s="10">
        <f t="shared" si="9"/>
        <v>2.5</v>
      </c>
      <c r="B21" s="37">
        <f t="shared" si="7"/>
        <v>3964.199318433062</v>
      </c>
      <c r="C21" s="38">
        <f t="shared" si="8"/>
        <v>23.352348517450228</v>
      </c>
      <c r="D21" s="37">
        <f t="shared" si="0"/>
        <v>84.06845466282083</v>
      </c>
      <c r="E21" s="38">
        <f t="shared" si="1"/>
        <v>7.965708962066974</v>
      </c>
      <c r="F21" s="38">
        <f t="shared" si="2"/>
        <v>-147.5432830346422</v>
      </c>
      <c r="G21" s="19">
        <f t="shared" si="3"/>
        <v>784.8000000000001</v>
      </c>
      <c r="H21" s="39">
        <f t="shared" si="4"/>
        <v>0.43359096527898566</v>
      </c>
      <c r="I21" s="12" t="str">
        <f t="shared" si="5"/>
        <v>Accélération</v>
      </c>
      <c r="J21" s="11">
        <f t="shared" si="6"/>
        <v>2.5</v>
      </c>
    </row>
    <row r="22" spans="1:10" ht="12.75">
      <c r="A22" s="10">
        <f t="shared" si="9"/>
        <v>3</v>
      </c>
      <c r="B22" s="37">
        <f t="shared" si="7"/>
        <v>3950.5317169338205</v>
      </c>
      <c r="C22" s="38">
        <f t="shared" si="8"/>
        <v>27.335202998483716</v>
      </c>
      <c r="D22" s="37">
        <f t="shared" si="0"/>
        <v>98.40673079454137</v>
      </c>
      <c r="E22" s="38">
        <f t="shared" si="1"/>
        <v>7.282955233012589</v>
      </c>
      <c r="F22" s="38">
        <f t="shared" si="2"/>
        <v>-202.16358135899296</v>
      </c>
      <c r="G22" s="19">
        <f t="shared" si="3"/>
        <v>784.8000000000001</v>
      </c>
      <c r="H22" s="39">
        <f t="shared" si="4"/>
        <v>0.5075419735772123</v>
      </c>
      <c r="I22" s="12" t="str">
        <f t="shared" si="5"/>
        <v>Accélération</v>
      </c>
      <c r="J22" s="11">
        <f t="shared" si="6"/>
        <v>3</v>
      </c>
    </row>
    <row r="23" spans="1:10" ht="12.75">
      <c r="A23" s="10">
        <f t="shared" si="9"/>
        <v>3.5</v>
      </c>
      <c r="B23" s="37">
        <f t="shared" si="7"/>
        <v>3935.0433766263254</v>
      </c>
      <c r="C23" s="38">
        <f t="shared" si="8"/>
        <v>30.97668061499001</v>
      </c>
      <c r="D23" s="37">
        <f t="shared" si="0"/>
        <v>111.51605021396404</v>
      </c>
      <c r="E23" s="38">
        <f t="shared" si="1"/>
        <v>6.56482527589039</v>
      </c>
      <c r="F23" s="38">
        <f t="shared" si="2"/>
        <v>-259.6139779287688</v>
      </c>
      <c r="G23" s="19">
        <f t="shared" si="3"/>
        <v>784.8000000000001</v>
      </c>
      <c r="H23" s="39">
        <f t="shared" si="4"/>
        <v>0.5751545219940419</v>
      </c>
      <c r="I23" s="12" t="str">
        <f t="shared" si="5"/>
        <v>Accélération</v>
      </c>
      <c r="J23" s="11">
        <f t="shared" si="6"/>
        <v>3.5</v>
      </c>
    </row>
    <row r="24" spans="1:10" ht="12.75">
      <c r="A24" s="10">
        <f t="shared" si="9"/>
        <v>4</v>
      </c>
      <c r="B24" s="37">
        <f t="shared" si="7"/>
        <v>3917.9138299998576</v>
      </c>
      <c r="C24" s="38">
        <f t="shared" si="8"/>
        <v>34.2590932529352</v>
      </c>
      <c r="D24" s="37">
        <f t="shared" si="0"/>
        <v>123.33273571056672</v>
      </c>
      <c r="E24" s="38">
        <f t="shared" si="1"/>
        <v>5.840643947075881</v>
      </c>
      <c r="F24" s="38">
        <f t="shared" si="2"/>
        <v>-317.54848423392957</v>
      </c>
      <c r="G24" s="19">
        <f t="shared" si="3"/>
        <v>784.8000000000001</v>
      </c>
      <c r="H24" s="39">
        <f t="shared" si="4"/>
        <v>0.6361001893245497</v>
      </c>
      <c r="I24" s="12" t="str">
        <f t="shared" si="5"/>
        <v>Accélération</v>
      </c>
      <c r="J24" s="11">
        <f t="shared" si="6"/>
        <v>4</v>
      </c>
    </row>
    <row r="25" spans="1:10" ht="12.75">
      <c r="A25" s="10">
        <f t="shared" si="9"/>
        <v>4.5</v>
      </c>
      <c r="B25" s="37">
        <f t="shared" si="7"/>
        <v>3899.324122386621</v>
      </c>
      <c r="C25" s="38">
        <f t="shared" si="8"/>
        <v>37.17941522647314</v>
      </c>
      <c r="D25" s="37">
        <f t="shared" si="0"/>
        <v>133.8458948153033</v>
      </c>
      <c r="E25" s="38">
        <f t="shared" si="1"/>
        <v>5.135088021539486</v>
      </c>
      <c r="F25" s="38">
        <f t="shared" si="2"/>
        <v>-373.99295827684114</v>
      </c>
      <c r="G25" s="19">
        <f t="shared" si="3"/>
        <v>784.8000000000001</v>
      </c>
      <c r="H25" s="39">
        <f t="shared" si="4"/>
        <v>0.6903227966347116</v>
      </c>
      <c r="I25" s="12" t="str">
        <f t="shared" si="5"/>
        <v>Accélération</v>
      </c>
      <c r="J25" s="11">
        <f t="shared" si="6"/>
        <v>4.5</v>
      </c>
    </row>
    <row r="26" spans="1:10" ht="12.75">
      <c r="A26" s="10">
        <f t="shared" si="9"/>
        <v>5</v>
      </c>
      <c r="B26" s="37">
        <f t="shared" si="7"/>
        <v>3879.450642768</v>
      </c>
      <c r="C26" s="38">
        <f t="shared" si="8"/>
        <v>39.74695923724288</v>
      </c>
      <c r="D26" s="37">
        <f t="shared" si="0"/>
        <v>143.08905325407437</v>
      </c>
      <c r="E26" s="38">
        <f t="shared" si="1"/>
        <v>4.467111050660739</v>
      </c>
      <c r="F26" s="38">
        <f t="shared" si="2"/>
        <v>-427.431115947141</v>
      </c>
      <c r="G26" s="19">
        <f t="shared" si="3"/>
        <v>784.8000000000001</v>
      </c>
      <c r="H26" s="39">
        <f t="shared" si="4"/>
        <v>0.7379952560104371</v>
      </c>
      <c r="I26" s="12" t="str">
        <f t="shared" si="5"/>
        <v>Accélération</v>
      </c>
      <c r="J26" s="11">
        <f t="shared" si="6"/>
        <v>5</v>
      </c>
    </row>
    <row r="27" spans="1:10" ht="12.75">
      <c r="A27" s="10">
        <f t="shared" si="9"/>
        <v>5.5</v>
      </c>
      <c r="B27" s="37">
        <f t="shared" si="7"/>
        <v>3858.4603853867134</v>
      </c>
      <c r="C27" s="38">
        <f t="shared" si="8"/>
        <v>41.98051476257325</v>
      </c>
      <c r="D27" s="37">
        <f t="shared" si="0"/>
        <v>151.1298531452637</v>
      </c>
      <c r="E27" s="38">
        <f t="shared" si="1"/>
        <v>3.8497586259872625</v>
      </c>
      <c r="F27" s="38">
        <f t="shared" si="2"/>
        <v>-476.81930992101906</v>
      </c>
      <c r="G27" s="19">
        <f t="shared" si="3"/>
        <v>784.8000000000001</v>
      </c>
      <c r="H27" s="39">
        <f t="shared" si="4"/>
        <v>0.7794664380420228</v>
      </c>
      <c r="I27" s="12" t="str">
        <f t="shared" si="5"/>
        <v>Accélération</v>
      </c>
      <c r="J27" s="11">
        <f t="shared" si="6"/>
        <v>5.5</v>
      </c>
    </row>
    <row r="28" spans="1:10" ht="12.75">
      <c r="A28" s="10">
        <f t="shared" si="9"/>
        <v>6</v>
      </c>
      <c r="B28" s="37">
        <f t="shared" si="7"/>
        <v>3836.50768834893</v>
      </c>
      <c r="C28" s="38">
        <f t="shared" si="8"/>
        <v>43.90539407556688</v>
      </c>
      <c r="D28" s="37">
        <f t="shared" si="0"/>
        <v>158.05941867204078</v>
      </c>
      <c r="E28" s="38">
        <f t="shared" si="1"/>
        <v>3.290653145281888</v>
      </c>
      <c r="F28" s="38">
        <f t="shared" si="2"/>
        <v>-521.547748377449</v>
      </c>
      <c r="G28" s="19">
        <f t="shared" si="3"/>
        <v>784.8000000000001</v>
      </c>
      <c r="H28" s="39">
        <f t="shared" si="4"/>
        <v>0.8152063242784239</v>
      </c>
      <c r="I28" s="12" t="str">
        <f t="shared" si="5"/>
        <v>Accélération</v>
      </c>
      <c r="J28" s="11">
        <f t="shared" si="6"/>
        <v>6</v>
      </c>
    </row>
    <row r="29" spans="1:10" ht="12.75">
      <c r="A29" s="10">
        <f t="shared" si="9"/>
        <v>6.5</v>
      </c>
      <c r="B29" s="37">
        <f t="shared" si="7"/>
        <v>3813.732328024826</v>
      </c>
      <c r="C29" s="38">
        <f t="shared" si="8"/>
        <v>45.55072064820783</v>
      </c>
      <c r="D29" s="37">
        <f t="shared" si="0"/>
        <v>163.98259433354818</v>
      </c>
      <c r="E29" s="38">
        <f t="shared" si="1"/>
        <v>2.7928811352191887</v>
      </c>
      <c r="F29" s="38">
        <f t="shared" si="2"/>
        <v>-561.369509182465</v>
      </c>
      <c r="G29" s="19">
        <f t="shared" si="3"/>
        <v>784.8000000000001</v>
      </c>
      <c r="H29" s="39">
        <f t="shared" si="4"/>
        <v>0.8457556600892293</v>
      </c>
      <c r="I29" s="12" t="str">
        <f t="shared" si="5"/>
        <v>Accélération</v>
      </c>
      <c r="J29" s="11">
        <f t="shared" si="6"/>
        <v>6.5</v>
      </c>
    </row>
    <row r="30" spans="1:10" ht="12.75">
      <c r="A30" s="10">
        <f t="shared" si="9"/>
        <v>7</v>
      </c>
      <c r="B30" s="37">
        <f t="shared" si="7"/>
        <v>3790.2587474169172</v>
      </c>
      <c r="C30" s="38">
        <f t="shared" si="8"/>
        <v>46.947161215817424</v>
      </c>
      <c r="D30" s="37">
        <f t="shared" si="0"/>
        <v>169.00978037694273</v>
      </c>
      <c r="E30" s="38">
        <f t="shared" si="1"/>
        <v>2.356040959184587</v>
      </c>
      <c r="F30" s="38">
        <f t="shared" si="2"/>
        <v>-596.3167232652331</v>
      </c>
      <c r="G30" s="19">
        <f t="shared" si="3"/>
        <v>784.8000000000001</v>
      </c>
      <c r="H30" s="39">
        <f t="shared" si="4"/>
        <v>0.8716838451371755</v>
      </c>
      <c r="I30" s="12" t="str">
        <f t="shared" si="5"/>
        <v>Accélération</v>
      </c>
      <c r="J30" s="11">
        <f t="shared" si="6"/>
        <v>7</v>
      </c>
    </row>
    <row r="31" spans="1:10" ht="12.75">
      <c r="A31" s="10">
        <f t="shared" si="9"/>
        <v>7.5</v>
      </c>
      <c r="B31" s="37">
        <f t="shared" si="7"/>
        <v>3766.1961565692122</v>
      </c>
      <c r="C31" s="38">
        <f t="shared" si="8"/>
        <v>48.125181695409715</v>
      </c>
      <c r="D31" s="37">
        <f t="shared" si="0"/>
        <v>173.25065410347497</v>
      </c>
      <c r="E31" s="38">
        <f t="shared" si="1"/>
        <v>1.9772711406261265</v>
      </c>
      <c r="F31" s="38">
        <f t="shared" si="2"/>
        <v>-626.6183087499099</v>
      </c>
      <c r="G31" s="19">
        <f t="shared" si="3"/>
        <v>784.8000000000001</v>
      </c>
      <c r="H31" s="39">
        <f t="shared" si="4"/>
        <v>0.8935565504234617</v>
      </c>
      <c r="I31" s="12" t="str">
        <f t="shared" si="5"/>
        <v>Accélération</v>
      </c>
      <c r="J31" s="11">
        <f t="shared" si="6"/>
        <v>7.5</v>
      </c>
    </row>
    <row r="32" spans="1:10" ht="12.75">
      <c r="A32" s="10">
        <f t="shared" si="9"/>
        <v>8</v>
      </c>
      <c r="B32" s="37">
        <f t="shared" si="7"/>
        <v>3741.639247936351</v>
      </c>
      <c r="C32" s="38">
        <f t="shared" si="8"/>
        <v>49.11381726572278</v>
      </c>
      <c r="D32" s="37">
        <f t="shared" si="0"/>
        <v>176.809742156602</v>
      </c>
      <c r="E32" s="38">
        <f t="shared" si="1"/>
        <v>1.652150127199468</v>
      </c>
      <c r="F32" s="38">
        <f t="shared" si="2"/>
        <v>-652.6279898240426</v>
      </c>
      <c r="G32" s="19">
        <f t="shared" si="3"/>
        <v>784.8000000000001</v>
      </c>
      <c r="H32" s="39">
        <f t="shared" si="4"/>
        <v>0.911912881947071</v>
      </c>
      <c r="I32" s="12" t="str">
        <f t="shared" si="5"/>
        <v>Accélération</v>
      </c>
      <c r="J32" s="11">
        <f t="shared" si="6"/>
        <v>8</v>
      </c>
    </row>
    <row r="33" spans="1:10" ht="12.75">
      <c r="A33" s="10">
        <f t="shared" si="9"/>
        <v>8.5</v>
      </c>
      <c r="B33" s="37">
        <f t="shared" si="7"/>
        <v>3716.6693017716893</v>
      </c>
      <c r="C33" s="38">
        <f t="shared" si="8"/>
        <v>49.93989232932251</v>
      </c>
      <c r="D33" s="37">
        <f t="shared" si="0"/>
        <v>179.78361238556104</v>
      </c>
      <c r="E33" s="38">
        <f t="shared" si="1"/>
        <v>1.3754186343880932</v>
      </c>
      <c r="F33" s="38">
        <f t="shared" si="2"/>
        <v>-674.7665092489526</v>
      </c>
      <c r="G33" s="19">
        <f t="shared" si="3"/>
        <v>784.8000000000001</v>
      </c>
      <c r="H33" s="39">
        <f t="shared" si="4"/>
        <v>0.9272508974769205</v>
      </c>
      <c r="I33" s="12" t="str">
        <f t="shared" si="5"/>
        <v>Accélération</v>
      </c>
      <c r="J33" s="11">
        <f t="shared" si="6"/>
        <v>8.5</v>
      </c>
    </row>
    <row r="34" spans="1:10" ht="12.75">
      <c r="A34" s="10">
        <f t="shared" si="9"/>
        <v>9</v>
      </c>
      <c r="B34" s="37">
        <f t="shared" si="7"/>
        <v>3691.355500948431</v>
      </c>
      <c r="C34" s="38">
        <f t="shared" si="8"/>
        <v>50.62760164651656</v>
      </c>
      <c r="D34" s="37">
        <f t="shared" si="0"/>
        <v>182.2593659274596</v>
      </c>
      <c r="E34" s="38">
        <f t="shared" si="1"/>
        <v>1.1415182878979109</v>
      </c>
      <c r="F34" s="38">
        <f t="shared" si="2"/>
        <v>-693.4785369681672</v>
      </c>
      <c r="G34" s="19">
        <f t="shared" si="3"/>
        <v>784.8000000000001</v>
      </c>
      <c r="H34" s="39">
        <f t="shared" si="4"/>
        <v>0.9400198293233555</v>
      </c>
      <c r="I34" s="12" t="str">
        <f t="shared" si="5"/>
        <v>Accélération</v>
      </c>
      <c r="J34" s="11">
        <f t="shared" si="6"/>
        <v>9</v>
      </c>
    </row>
    <row r="35" spans="1:10" ht="12.75">
      <c r="A35" s="10">
        <f t="shared" si="9"/>
        <v>9.5</v>
      </c>
      <c r="B35" s="37">
        <f t="shared" si="7"/>
        <v>3665.7563205531983</v>
      </c>
      <c r="C35" s="38">
        <f t="shared" si="8"/>
        <v>51.198360790465514</v>
      </c>
      <c r="D35" s="37">
        <f t="shared" si="0"/>
        <v>184.31409884567586</v>
      </c>
      <c r="E35" s="38">
        <f t="shared" si="1"/>
        <v>0.944965263727157</v>
      </c>
      <c r="F35" s="38">
        <f t="shared" si="2"/>
        <v>-709.2027789018275</v>
      </c>
      <c r="G35" s="19">
        <f t="shared" si="3"/>
        <v>784.8000000000001</v>
      </c>
      <c r="H35" s="39">
        <f t="shared" si="4"/>
        <v>0.9506173076875426</v>
      </c>
      <c r="I35" s="12" t="str">
        <f t="shared" si="5"/>
        <v>---</v>
      </c>
      <c r="J35" s="11">
        <f t="shared" si="6"/>
        <v>9.5</v>
      </c>
    </row>
    <row r="36" spans="1:10" ht="12.75">
      <c r="A36" s="10">
        <f t="shared" si="9"/>
        <v>10</v>
      </c>
      <c r="B36" s="37">
        <f t="shared" si="7"/>
        <v>3639.9208988420337</v>
      </c>
      <c r="C36" s="38">
        <f t="shared" si="8"/>
        <v>51.67084342232909</v>
      </c>
      <c r="D36" s="37">
        <f t="shared" si="0"/>
        <v>186.01503632038472</v>
      </c>
      <c r="E36" s="38">
        <f t="shared" si="1"/>
        <v>0.7805888285526109</v>
      </c>
      <c r="F36" s="38">
        <f t="shared" si="2"/>
        <v>-722.3528937157912</v>
      </c>
      <c r="G36" s="19">
        <f t="shared" si="3"/>
        <v>784.8000000000001</v>
      </c>
      <c r="H36" s="39">
        <f t="shared" si="4"/>
        <v>0.9593900527617348</v>
      </c>
      <c r="I36" s="12" t="str">
        <f t="shared" si="5"/>
        <v>---</v>
      </c>
      <c r="J36" s="11">
        <f t="shared" si="6"/>
        <v>10</v>
      </c>
    </row>
    <row r="37" spans="1:10" ht="12.75">
      <c r="A37" s="10">
        <f t="shared" si="9"/>
        <v>10.5</v>
      </c>
      <c r="B37" s="37">
        <f t="shared" si="7"/>
        <v>3613.890329923731</v>
      </c>
      <c r="C37" s="38">
        <f t="shared" si="8"/>
        <v>52.0611378366054</v>
      </c>
      <c r="D37" s="37">
        <f t="shared" si="0"/>
        <v>187.42009621177942</v>
      </c>
      <c r="E37" s="38">
        <f t="shared" si="1"/>
        <v>0.6436667959719344</v>
      </c>
      <c r="F37" s="38">
        <f t="shared" si="2"/>
        <v>-733.3066563222453</v>
      </c>
      <c r="G37" s="19">
        <f t="shared" si="3"/>
        <v>784.8000000000001</v>
      </c>
      <c r="H37" s="39">
        <f t="shared" si="4"/>
        <v>0.9666367813596145</v>
      </c>
      <c r="I37" s="12" t="str">
        <f t="shared" si="5"/>
        <v>---</v>
      </c>
      <c r="J37" s="11">
        <f t="shared" si="6"/>
        <v>10.5</v>
      </c>
    </row>
    <row r="38" spans="1:10" ht="12.75">
      <c r="A38" s="10">
        <f t="shared" si="9"/>
        <v>11</v>
      </c>
      <c r="B38" s="37">
        <f t="shared" si="7"/>
        <v>3587.698844306435</v>
      </c>
      <c r="C38" s="38">
        <f t="shared" si="8"/>
        <v>52.382971234591366</v>
      </c>
      <c r="D38" s="37">
        <f t="shared" si="0"/>
        <v>188.57869644452893</v>
      </c>
      <c r="E38" s="38">
        <f t="shared" si="1"/>
        <v>0.5299869728989478</v>
      </c>
      <c r="F38" s="38">
        <f t="shared" si="2"/>
        <v>-742.4010421680842</v>
      </c>
      <c r="G38" s="19">
        <f t="shared" si="3"/>
        <v>784.8000000000001</v>
      </c>
      <c r="H38" s="39">
        <f t="shared" si="4"/>
        <v>0.9726123710776028</v>
      </c>
      <c r="I38" s="12" t="str">
        <f t="shared" si="5"/>
        <v>---</v>
      </c>
      <c r="J38" s="11">
        <f t="shared" si="6"/>
        <v>11</v>
      </c>
    </row>
    <row r="39" spans="1:10" ht="12.75">
      <c r="A39" s="10">
        <f t="shared" si="9"/>
        <v>11.5</v>
      </c>
      <c r="B39" s="37">
        <f t="shared" si="7"/>
        <v>3561.3748619459147</v>
      </c>
      <c r="C39" s="38">
        <f t="shared" si="8"/>
        <v>52.64796472104084</v>
      </c>
      <c r="D39" s="37">
        <f t="shared" si="0"/>
        <v>189.53267299574705</v>
      </c>
      <c r="E39" s="38">
        <f t="shared" si="1"/>
        <v>0.4358585540778819</v>
      </c>
      <c r="F39" s="38">
        <f t="shared" si="2"/>
        <v>-749.9313156737695</v>
      </c>
      <c r="G39" s="19">
        <f t="shared" si="3"/>
        <v>784.8000000000001</v>
      </c>
      <c r="H39" s="39">
        <f t="shared" si="4"/>
        <v>0.9775325949041876</v>
      </c>
      <c r="I39" s="12" t="str">
        <f t="shared" si="5"/>
        <v>---</v>
      </c>
      <c r="J39" s="11">
        <f t="shared" si="6"/>
        <v>11.5</v>
      </c>
    </row>
    <row r="40" spans="1:10" ht="12.75">
      <c r="A40" s="10">
        <f t="shared" si="9"/>
        <v>12</v>
      </c>
      <c r="B40" s="37">
        <f t="shared" si="7"/>
        <v>3534.941914946875</v>
      </c>
      <c r="C40" s="38">
        <f t="shared" si="8"/>
        <v>52.865893998079784</v>
      </c>
      <c r="D40" s="37">
        <f t="shared" si="0"/>
        <v>190.31721839308722</v>
      </c>
      <c r="E40" s="38">
        <f t="shared" si="1"/>
        <v>0.3580919002011598</v>
      </c>
      <c r="F40" s="38">
        <f t="shared" si="2"/>
        <v>-756.1526479839073</v>
      </c>
      <c r="G40" s="19">
        <f t="shared" si="3"/>
        <v>784.8000000000001</v>
      </c>
      <c r="H40" s="39">
        <f t="shared" si="4"/>
        <v>0.9815789616121551</v>
      </c>
      <c r="I40" s="12" t="str">
        <f t="shared" si="5"/>
        <v>---</v>
      </c>
      <c r="J40" s="11">
        <f t="shared" si="6"/>
        <v>12</v>
      </c>
    </row>
    <row r="41" spans="1:10" ht="12.75">
      <c r="A41" s="10">
        <f t="shared" si="9"/>
        <v>12.5</v>
      </c>
      <c r="B41" s="37">
        <f t="shared" si="7"/>
        <v>3508.4194449727847</v>
      </c>
      <c r="C41" s="38">
        <f t="shared" si="8"/>
        <v>53.044939948180364</v>
      </c>
      <c r="D41" s="37">
        <f t="shared" si="0"/>
        <v>190.9617838134493</v>
      </c>
      <c r="E41" s="38">
        <f t="shared" si="1"/>
        <v>0.2939601313704543</v>
      </c>
      <c r="F41" s="38">
        <f t="shared" si="2"/>
        <v>-761.2831894903637</v>
      </c>
      <c r="G41" s="19">
        <f t="shared" si="3"/>
        <v>784.8000000000001</v>
      </c>
      <c r="H41" s="39">
        <f t="shared" si="4"/>
        <v>0.9849033684175517</v>
      </c>
      <c r="I41" s="12" t="str">
        <f t="shared" si="5"/>
        <v>---</v>
      </c>
      <c r="J41" s="11">
        <f t="shared" si="6"/>
        <v>12.5</v>
      </c>
    </row>
    <row r="42" spans="1:10" ht="12.75">
      <c r="A42" s="10">
        <f t="shared" si="9"/>
        <v>13</v>
      </c>
      <c r="B42" s="37">
        <f t="shared" si="7"/>
        <v>3481.823484965852</v>
      </c>
      <c r="C42" s="38">
        <f t="shared" si="8"/>
        <v>53.19192001386559</v>
      </c>
      <c r="D42" s="37">
        <f t="shared" si="0"/>
        <v>191.49091204991612</v>
      </c>
      <c r="E42" s="38">
        <f t="shared" si="1"/>
        <v>0.24115185511731313</v>
      </c>
      <c r="F42" s="38">
        <f t="shared" si="2"/>
        <v>-765.507851590615</v>
      </c>
      <c r="G42" s="19">
        <f t="shared" si="3"/>
        <v>784.8000000000001</v>
      </c>
      <c r="H42" s="39">
        <f t="shared" si="4"/>
        <v>0.9876323970850368</v>
      </c>
      <c r="I42" s="12" t="str">
        <f t="shared" si="5"/>
        <v>---</v>
      </c>
      <c r="J42" s="11">
        <f t="shared" si="6"/>
        <v>13</v>
      </c>
    </row>
    <row r="43" spans="1:10" ht="12.75">
      <c r="A43" s="10">
        <f t="shared" si="9"/>
        <v>13.5</v>
      </c>
      <c r="B43" s="37">
        <f t="shared" si="7"/>
        <v>3455.16723699514</v>
      </c>
      <c r="C43" s="38">
        <f t="shared" si="8"/>
        <v>53.312495941424245</v>
      </c>
      <c r="D43" s="37">
        <f t="shared" si="0"/>
        <v>191.9249853891273</v>
      </c>
      <c r="E43" s="38">
        <f t="shared" si="1"/>
        <v>0.19772118250005805</v>
      </c>
      <c r="F43" s="38">
        <f t="shared" si="2"/>
        <v>-768.9823053999954</v>
      </c>
      <c r="G43" s="19">
        <f t="shared" si="3"/>
        <v>784.8000000000001</v>
      </c>
      <c r="H43" s="39">
        <f t="shared" si="4"/>
        <v>0.9898711711758098</v>
      </c>
      <c r="I43" s="12" t="str">
        <f t="shared" si="5"/>
        <v>---</v>
      </c>
      <c r="J43" s="11">
        <f t="shared" si="6"/>
        <v>13.5</v>
      </c>
    </row>
    <row r="44" spans="1:10" ht="12.75">
      <c r="A44" s="10">
        <f t="shared" si="9"/>
        <v>14</v>
      </c>
      <c r="B44" s="37">
        <f t="shared" si="7"/>
        <v>3428.4615587288026</v>
      </c>
      <c r="C44" s="38">
        <f t="shared" si="8"/>
        <v>53.411356532674276</v>
      </c>
      <c r="D44" s="37">
        <f t="shared" si="0"/>
        <v>192.2808835176274</v>
      </c>
      <c r="E44" s="38">
        <f t="shared" si="1"/>
        <v>0.16203886723264277</v>
      </c>
      <c r="F44" s="38">
        <f t="shared" si="2"/>
        <v>-771.8368906213886</v>
      </c>
      <c r="G44" s="19">
        <f t="shared" si="3"/>
        <v>784.8000000000001</v>
      </c>
      <c r="H44" s="39">
        <f t="shared" si="4"/>
        <v>0.991706749261505</v>
      </c>
      <c r="I44" s="12" t="str">
        <f t="shared" si="5"/>
        <v>---</v>
      </c>
      <c r="J44" s="11">
        <f t="shared" si="6"/>
        <v>14</v>
      </c>
    </row>
    <row r="45" spans="1:10" ht="12.75">
      <c r="A45" s="10">
        <f t="shared" si="9"/>
        <v>14.5</v>
      </c>
      <c r="B45" s="37">
        <f t="shared" si="7"/>
        <v>3401.7153707456573</v>
      </c>
      <c r="C45" s="38">
        <f t="shared" si="8"/>
        <v>53.492375966290595</v>
      </c>
      <c r="D45" s="37">
        <f t="shared" si="0"/>
        <v>192.57255347864614</v>
      </c>
      <c r="E45" s="38">
        <f t="shared" si="1"/>
        <v>0.13274677450739603</v>
      </c>
      <c r="F45" s="38">
        <f t="shared" si="2"/>
        <v>-774.1802580394084</v>
      </c>
      <c r="G45" s="19">
        <f t="shared" si="3"/>
        <v>784.8000000000001</v>
      </c>
      <c r="H45" s="39">
        <f t="shared" si="4"/>
        <v>0.9932110645299161</v>
      </c>
      <c r="I45" s="12" t="str">
        <f t="shared" si="5"/>
        <v>---</v>
      </c>
      <c r="J45" s="11">
        <f t="shared" si="6"/>
        <v>14.5</v>
      </c>
    </row>
    <row r="46" spans="1:10" ht="12.75">
      <c r="A46" s="10">
        <f t="shared" si="9"/>
        <v>15</v>
      </c>
      <c r="B46" s="37">
        <f t="shared" si="7"/>
        <v>3374.9359960688853</v>
      </c>
      <c r="C46" s="38">
        <f t="shared" si="8"/>
        <v>53.55874935354429</v>
      </c>
      <c r="D46" s="37">
        <f t="shared" si="0"/>
        <v>192.81149767275946</v>
      </c>
      <c r="E46" s="38">
        <f t="shared" si="1"/>
        <v>0.10871678686999076</v>
      </c>
      <c r="F46" s="38">
        <f t="shared" si="2"/>
        <v>-776.1026570504008</v>
      </c>
      <c r="G46" s="19">
        <f t="shared" si="3"/>
        <v>784.8000000000001</v>
      </c>
      <c r="H46" s="39">
        <f t="shared" si="4"/>
        <v>0.9944434416943226</v>
      </c>
      <c r="I46" s="12" t="str">
        <f t="shared" si="5"/>
        <v>---</v>
      </c>
      <c r="J46" s="11">
        <f t="shared" si="6"/>
        <v>15</v>
      </c>
    </row>
    <row r="47" spans="1:10" ht="12.75">
      <c r="A47" s="10">
        <f t="shared" si="9"/>
        <v>15.5</v>
      </c>
      <c r="B47" s="37">
        <f t="shared" si="7"/>
        <v>3348.1294421953958</v>
      </c>
      <c r="C47" s="38">
        <f t="shared" si="8"/>
        <v>53.61310774697929</v>
      </c>
      <c r="D47" s="37">
        <f t="shared" si="0"/>
        <v>193.00718788912545</v>
      </c>
      <c r="E47" s="38">
        <f t="shared" si="1"/>
        <v>0.08901454266620164</v>
      </c>
      <c r="F47" s="38">
        <f t="shared" si="2"/>
        <v>-777.6788365867039</v>
      </c>
      <c r="G47" s="19">
        <f t="shared" si="3"/>
        <v>784.8000000000001</v>
      </c>
      <c r="H47" s="39">
        <f t="shared" si="4"/>
        <v>0.995452732398548</v>
      </c>
      <c r="I47" s="12" t="str">
        <f t="shared" si="5"/>
        <v>---</v>
      </c>
      <c r="J47" s="11">
        <f t="shared" si="6"/>
        <v>15.5</v>
      </c>
    </row>
    <row r="48" spans="1:10" ht="12.75">
      <c r="A48" s="10">
        <f t="shared" si="9"/>
        <v>16</v>
      </c>
      <c r="B48" s="37">
        <f t="shared" si="7"/>
        <v>3321.3006346862394</v>
      </c>
      <c r="C48" s="38">
        <f t="shared" si="8"/>
        <v>53.65761501831239</v>
      </c>
      <c r="D48" s="37">
        <f t="shared" si="0"/>
        <v>193.16741406592462</v>
      </c>
      <c r="E48" s="38">
        <f t="shared" si="1"/>
        <v>0.07286796429915512</v>
      </c>
      <c r="F48" s="38">
        <f t="shared" si="2"/>
        <v>-778.9705628560677</v>
      </c>
      <c r="G48" s="19">
        <f t="shared" si="3"/>
        <v>784.8000000000001</v>
      </c>
      <c r="H48" s="39">
        <f t="shared" si="4"/>
        <v>0.9962791139817465</v>
      </c>
      <c r="I48" s="12" t="str">
        <f t="shared" si="5"/>
        <v>---</v>
      </c>
      <c r="J48" s="11">
        <f t="shared" si="6"/>
        <v>16</v>
      </c>
    </row>
    <row r="49" spans="1:10" ht="12.75">
      <c r="A49" s="10">
        <f t="shared" si="9"/>
        <v>16.5</v>
      </c>
      <c r="B49" s="37">
        <f t="shared" si="7"/>
        <v>3294.4536101860085</v>
      </c>
      <c r="C49" s="38">
        <f t="shared" si="8"/>
        <v>53.694049000461966</v>
      </c>
      <c r="D49" s="37">
        <f t="shared" si="0"/>
        <v>193.29857640166307</v>
      </c>
      <c r="E49" s="38">
        <f t="shared" si="1"/>
        <v>0.05964028215009023</v>
      </c>
      <c r="F49" s="38">
        <f t="shared" si="2"/>
        <v>-780.0287774279928</v>
      </c>
      <c r="G49" s="19">
        <f t="shared" si="3"/>
        <v>784.8000000000001</v>
      </c>
      <c r="H49" s="39">
        <f t="shared" si="4"/>
        <v>0.996955596069935</v>
      </c>
      <c r="I49" s="12" t="str">
        <f t="shared" si="5"/>
        <v>---</v>
      </c>
      <c r="J49" s="11">
        <f t="shared" si="6"/>
        <v>16.5</v>
      </c>
    </row>
    <row r="50" spans="1:10" ht="12.75">
      <c r="A50" s="10">
        <f t="shared" si="9"/>
        <v>17</v>
      </c>
      <c r="B50" s="37">
        <f t="shared" si="7"/>
        <v>3267.59167561524</v>
      </c>
      <c r="C50" s="38">
        <f t="shared" si="8"/>
        <v>53.72386914153701</v>
      </c>
      <c r="D50" s="37">
        <f t="shared" si="0"/>
        <v>193.40592890953323</v>
      </c>
      <c r="E50" s="38">
        <f t="shared" si="1"/>
        <v>0.048807132226498594</v>
      </c>
      <c r="F50" s="38">
        <f t="shared" si="2"/>
        <v>-780.8954294218802</v>
      </c>
      <c r="G50" s="19">
        <f t="shared" si="3"/>
        <v>784.8000000000001</v>
      </c>
      <c r="H50" s="39">
        <f t="shared" si="4"/>
        <v>0.9975092767305256</v>
      </c>
      <c r="I50" s="12" t="str">
        <f t="shared" si="5"/>
        <v>---</v>
      </c>
      <c r="J50" s="11">
        <f t="shared" si="6"/>
        <v>17</v>
      </c>
    </row>
    <row r="51" spans="1:10" ht="12.75">
      <c r="A51" s="10">
        <f t="shared" si="9"/>
        <v>17.5</v>
      </c>
      <c r="B51" s="37">
        <f t="shared" si="7"/>
        <v>3240.717539261415</v>
      </c>
      <c r="C51" s="38">
        <f t="shared" si="8"/>
        <v>53.74827270765026</v>
      </c>
      <c r="D51" s="37">
        <f t="shared" si="0"/>
        <v>193.49378174754094</v>
      </c>
      <c r="E51" s="38">
        <f t="shared" si="1"/>
        <v>0.03993725665121843</v>
      </c>
      <c r="F51" s="38">
        <f t="shared" si="2"/>
        <v>-781.6050194679026</v>
      </c>
      <c r="G51" s="19">
        <f t="shared" si="3"/>
        <v>784.8000000000001</v>
      </c>
      <c r="H51" s="39">
        <f t="shared" si="4"/>
        <v>0.9979623860089945</v>
      </c>
      <c r="I51" s="12" t="str">
        <f t="shared" si="5"/>
        <v>---</v>
      </c>
      <c r="J51" s="11">
        <f t="shared" si="6"/>
        <v>17.5</v>
      </c>
    </row>
    <row r="52" spans="1:10" ht="12.75">
      <c r="A52" s="10">
        <f aca="true" t="shared" si="10" ref="A52:A72">A51+B$14</f>
        <v>18</v>
      </c>
      <c r="B52" s="37">
        <f t="shared" si="7"/>
        <v>3213.833418593427</v>
      </c>
      <c r="C52" s="38">
        <f t="shared" si="8"/>
        <v>53.768241335975866</v>
      </c>
      <c r="D52" s="37">
        <f t="shared" si="0"/>
        <v>193.5656688095131</v>
      </c>
      <c r="E52" s="38">
        <f t="shared" si="1"/>
        <v>0.03267633522107758</v>
      </c>
      <c r="F52" s="38">
        <f t="shared" si="2"/>
        <v>-782.1858931823139</v>
      </c>
      <c r="G52" s="19">
        <f t="shared" si="3"/>
        <v>784.8000000000001</v>
      </c>
      <c r="H52" s="39">
        <f t="shared" si="4"/>
        <v>0.9983331502952728</v>
      </c>
      <c r="I52" s="12" t="str">
        <f t="shared" si="5"/>
        <v>---</v>
      </c>
      <c r="J52" s="11">
        <f t="shared" si="6"/>
        <v>18</v>
      </c>
    </row>
    <row r="53" spans="1:10" ht="12.75">
      <c r="A53" s="10">
        <f t="shared" si="10"/>
        <v>18.5</v>
      </c>
      <c r="B53" s="37">
        <f t="shared" si="7"/>
        <v>3186.9411288416336</v>
      </c>
      <c r="C53" s="38">
        <f t="shared" si="8"/>
        <v>53.78457950358641</v>
      </c>
      <c r="D53" s="37">
        <f t="shared" si="0"/>
        <v>193.62448621291108</v>
      </c>
      <c r="E53" s="38">
        <f t="shared" si="1"/>
        <v>0.026733502838673928</v>
      </c>
      <c r="F53" s="38">
        <f t="shared" si="2"/>
        <v>-782.6613197729062</v>
      </c>
      <c r="G53" s="19">
        <f t="shared" si="3"/>
        <v>784.8000000000001</v>
      </c>
      <c r="H53" s="39">
        <f t="shared" si="4"/>
        <v>0.9986365065876754</v>
      </c>
      <c r="I53" s="12" t="str">
        <f t="shared" si="5"/>
        <v>---</v>
      </c>
      <c r="J53" s="11">
        <f t="shared" si="6"/>
        <v>18.5</v>
      </c>
    </row>
    <row r="54" spans="1:10" ht="12.75">
      <c r="A54" s="10">
        <f t="shared" si="10"/>
        <v>19</v>
      </c>
      <c r="B54" s="37">
        <f t="shared" si="7"/>
        <v>3160.042155714131</v>
      </c>
      <c r="C54" s="38">
        <f t="shared" si="8"/>
        <v>53.79794625500574</v>
      </c>
      <c r="D54" s="37">
        <f t="shared" si="0"/>
        <v>193.67260651802067</v>
      </c>
      <c r="E54" s="38">
        <f t="shared" si="1"/>
        <v>0.02187014823638833</v>
      </c>
      <c r="F54" s="38">
        <f t="shared" si="2"/>
        <v>-783.050388141089</v>
      </c>
      <c r="G54" s="19">
        <f t="shared" si="3"/>
        <v>784.8000000000001</v>
      </c>
      <c r="H54" s="39">
        <f t="shared" si="4"/>
        <v>0.9988846915891206</v>
      </c>
      <c r="I54" s="12" t="str">
        <f t="shared" si="5"/>
        <v>---</v>
      </c>
      <c r="J54" s="11">
        <f t="shared" si="6"/>
        <v>19</v>
      </c>
    </row>
    <row r="55" spans="1:10" ht="12.75">
      <c r="A55" s="10">
        <f t="shared" si="10"/>
        <v>19.5</v>
      </c>
      <c r="B55" s="37">
        <f t="shared" si="7"/>
        <v>3133.1377150495687</v>
      </c>
      <c r="C55" s="38">
        <f t="shared" si="8"/>
        <v>53.808881329123935</v>
      </c>
      <c r="D55" s="37">
        <f t="shared" si="0"/>
        <v>193.71197278484618</v>
      </c>
      <c r="E55" s="38">
        <f t="shared" si="1"/>
        <v>0.017890635603656335</v>
      </c>
      <c r="F55" s="38">
        <f t="shared" si="2"/>
        <v>-783.3687491517076</v>
      </c>
      <c r="G55" s="19">
        <f t="shared" si="3"/>
        <v>784.8000000000001</v>
      </c>
      <c r="H55" s="39">
        <f t="shared" si="4"/>
        <v>0.9990877268144113</v>
      </c>
      <c r="I55" s="12" t="str">
        <f t="shared" si="5"/>
        <v>Vitesse Cte</v>
      </c>
      <c r="J55" s="11">
        <f t="shared" si="6"/>
        <v>19.5</v>
      </c>
    </row>
    <row r="56" spans="1:10" ht="12.75">
      <c r="A56" s="10">
        <f t="shared" si="10"/>
        <v>20</v>
      </c>
      <c r="B56" s="37">
        <f t="shared" si="7"/>
        <v>3106.2288017261058</v>
      </c>
      <c r="C56" s="38">
        <f t="shared" si="8"/>
        <v>53.81782664692577</v>
      </c>
      <c r="D56" s="37">
        <f t="shared" si="0"/>
        <v>193.74417592893278</v>
      </c>
      <c r="E56" s="38">
        <f t="shared" si="1"/>
        <v>0.014634637376948945</v>
      </c>
      <c r="F56" s="38">
        <f t="shared" si="2"/>
        <v>-783.6292290098442</v>
      </c>
      <c r="G56" s="19">
        <f t="shared" si="3"/>
        <v>784.8000000000001</v>
      </c>
      <c r="H56" s="39">
        <f t="shared" si="4"/>
        <v>0.9992538175601675</v>
      </c>
      <c r="I56" s="12" t="str">
        <f t="shared" si="5"/>
        <v>Vitesse Cte</v>
      </c>
      <c r="J56" s="11">
        <f t="shared" si="6"/>
        <v>20</v>
      </c>
    </row>
    <row r="57" spans="1:10" ht="12.75">
      <c r="A57" s="10">
        <f t="shared" si="10"/>
        <v>20.5</v>
      </c>
      <c r="B57" s="37">
        <f t="shared" si="7"/>
        <v>3079.3162297432987</v>
      </c>
      <c r="C57" s="38">
        <f t="shared" si="8"/>
        <v>53.82514396561424</v>
      </c>
      <c r="D57" s="37">
        <f t="shared" si="0"/>
        <v>193.77051827621125</v>
      </c>
      <c r="E57" s="38">
        <f t="shared" si="1"/>
        <v>0.011970810642191054</v>
      </c>
      <c r="F57" s="38">
        <f t="shared" si="2"/>
        <v>-783.8423351486248</v>
      </c>
      <c r="G57" s="19">
        <f t="shared" si="3"/>
        <v>784.8000000000001</v>
      </c>
      <c r="H57" s="39">
        <f t="shared" si="4"/>
        <v>0.9993896806949188</v>
      </c>
      <c r="I57" s="12" t="str">
        <f t="shared" si="5"/>
        <v>Vitesse Cte</v>
      </c>
      <c r="J57" s="11">
        <f t="shared" si="6"/>
        <v>20.5</v>
      </c>
    </row>
    <row r="58" spans="1:10" ht="12.75">
      <c r="A58" s="10">
        <f t="shared" si="10"/>
        <v>21</v>
      </c>
      <c r="B58" s="37">
        <f t="shared" si="7"/>
        <v>3052.400665057831</v>
      </c>
      <c r="C58" s="38">
        <f t="shared" si="8"/>
        <v>53.83112937093534</v>
      </c>
      <c r="D58" s="37">
        <f t="shared" si="0"/>
        <v>193.7920657353672</v>
      </c>
      <c r="E58" s="38">
        <f t="shared" si="1"/>
        <v>0.009791589838530967</v>
      </c>
      <c r="F58" s="38">
        <f t="shared" si="2"/>
        <v>-784.0166728129176</v>
      </c>
      <c r="G58" s="19">
        <f t="shared" si="3"/>
        <v>784.8000000000001</v>
      </c>
      <c r="H58" s="39">
        <f t="shared" si="4"/>
        <v>0.9995008137430069</v>
      </c>
      <c r="I58" s="12" t="str">
        <f t="shared" si="5"/>
        <v>Vitesse Cte</v>
      </c>
      <c r="J58" s="11">
        <f t="shared" si="6"/>
        <v>21</v>
      </c>
    </row>
    <row r="59" spans="1:10" ht="12.75">
      <c r="A59" s="10">
        <f t="shared" si="10"/>
        <v>21.5</v>
      </c>
      <c r="B59" s="37">
        <f t="shared" si="7"/>
        <v>3025.4826524749037</v>
      </c>
      <c r="C59" s="38">
        <f t="shared" si="8"/>
        <v>53.8360251658546</v>
      </c>
      <c r="D59" s="37">
        <f t="shared" si="0"/>
        <v>193.80969059707655</v>
      </c>
      <c r="E59" s="38">
        <f t="shared" si="1"/>
        <v>0.008008904135310501</v>
      </c>
      <c r="F59" s="38">
        <f t="shared" si="2"/>
        <v>-784.1592876691752</v>
      </c>
      <c r="G59" s="19">
        <f t="shared" si="3"/>
        <v>784.8000000000001</v>
      </c>
      <c r="H59" s="39">
        <f t="shared" si="4"/>
        <v>0.9995917156256705</v>
      </c>
      <c r="I59" s="12" t="str">
        <f t="shared" si="5"/>
        <v>Vitesse Cte</v>
      </c>
      <c r="J59" s="11">
        <f t="shared" si="6"/>
        <v>21.5</v>
      </c>
    </row>
    <row r="60" spans="1:10" ht="12.75">
      <c r="A60" s="10">
        <f t="shared" si="10"/>
        <v>22</v>
      </c>
      <c r="B60" s="37">
        <f t="shared" si="7"/>
        <v>2998.5626376659425</v>
      </c>
      <c r="C60" s="38">
        <f t="shared" si="8"/>
        <v>53.840029617922255</v>
      </c>
      <c r="D60" s="37">
        <f t="shared" si="0"/>
        <v>193.8241066245201</v>
      </c>
      <c r="E60" s="38">
        <f t="shared" si="1"/>
        <v>0.006550658909961271</v>
      </c>
      <c r="F60" s="38">
        <f t="shared" si="2"/>
        <v>-784.2759472872032</v>
      </c>
      <c r="G60" s="19">
        <f t="shared" si="3"/>
        <v>784.8000000000001</v>
      </c>
      <c r="H60" s="39">
        <f t="shared" si="4"/>
        <v>0.9996660676436755</v>
      </c>
      <c r="I60" s="12" t="str">
        <f t="shared" si="5"/>
        <v>Vitesse Cte</v>
      </c>
      <c r="J60" s="11">
        <f t="shared" si="6"/>
        <v>22</v>
      </c>
    </row>
    <row r="61" spans="1:10" ht="12.75">
      <c r="A61" s="10">
        <f t="shared" si="10"/>
        <v>22.5</v>
      </c>
      <c r="B61" s="37">
        <f t="shared" si="7"/>
        <v>2971.640985192254</v>
      </c>
      <c r="C61" s="38">
        <f t="shared" si="8"/>
        <v>53.843304947377234</v>
      </c>
      <c r="D61" s="37">
        <f t="shared" si="0"/>
        <v>193.83589781055804</v>
      </c>
      <c r="E61" s="38">
        <f t="shared" si="1"/>
        <v>0.005357847416428285</v>
      </c>
      <c r="F61" s="38">
        <f t="shared" si="2"/>
        <v>-784.3713722066858</v>
      </c>
      <c r="G61" s="19">
        <f t="shared" si="3"/>
        <v>784.8000000000001</v>
      </c>
      <c r="H61" s="39">
        <f t="shared" si="4"/>
        <v>0.9997268817951486</v>
      </c>
      <c r="I61" s="12" t="str">
        <f t="shared" si="5"/>
        <v>Vitesse Cte</v>
      </c>
      <c r="J61" s="11">
        <f t="shared" si="6"/>
        <v>22.5</v>
      </c>
    </row>
    <row r="62" spans="1:10" ht="12.75">
      <c r="A62" s="10">
        <f t="shared" si="10"/>
        <v>23</v>
      </c>
      <c r="B62" s="37">
        <f t="shared" si="7"/>
        <v>2944.7179932567115</v>
      </c>
      <c r="C62" s="38">
        <f t="shared" si="8"/>
        <v>53.84598387108545</v>
      </c>
      <c r="D62" s="37">
        <f t="shared" si="0"/>
        <v>193.84554193590762</v>
      </c>
      <c r="E62" s="38">
        <f t="shared" si="1"/>
        <v>0.004382181388635331</v>
      </c>
      <c r="F62" s="38">
        <f t="shared" si="2"/>
        <v>-784.4494254889092</v>
      </c>
      <c r="G62" s="19">
        <f t="shared" si="3"/>
        <v>784.8000000000001</v>
      </c>
      <c r="H62" s="39">
        <f t="shared" si="4"/>
        <v>0.9997766222790954</v>
      </c>
      <c r="I62" s="12" t="str">
        <f t="shared" si="5"/>
        <v>Vitesse Cte</v>
      </c>
      <c r="J62" s="11">
        <f t="shared" si="6"/>
        <v>23</v>
      </c>
    </row>
    <row r="63" spans="1:10" ht="12.75">
      <c r="A63" s="10">
        <f t="shared" si="10"/>
        <v>23.5</v>
      </c>
      <c r="B63" s="37">
        <f t="shared" si="7"/>
        <v>2917.7939057758217</v>
      </c>
      <c r="C63" s="38">
        <f t="shared" si="8"/>
        <v>53.84817496177977</v>
      </c>
      <c r="D63" s="37">
        <f t="shared" si="0"/>
        <v>193.85342986240718</v>
      </c>
      <c r="E63" s="38">
        <f t="shared" si="1"/>
        <v>0.003584148423443878</v>
      </c>
      <c r="F63" s="38">
        <f t="shared" si="2"/>
        <v>-784.5132681261246</v>
      </c>
      <c r="G63" s="19">
        <f t="shared" si="3"/>
        <v>784.8000000000001</v>
      </c>
      <c r="H63" s="39">
        <f t="shared" si="4"/>
        <v>0.9998173050022252</v>
      </c>
      <c r="I63" s="12" t="str">
        <f t="shared" si="5"/>
        <v>Vitesse Cte</v>
      </c>
      <c r="J63" s="11">
        <f t="shared" si="6"/>
        <v>23.5</v>
      </c>
    </row>
    <row r="64" spans="1:10" ht="12.75">
      <c r="A64" s="10">
        <f t="shared" si="10"/>
        <v>24</v>
      </c>
      <c r="B64" s="37">
        <f t="shared" si="7"/>
        <v>2890.868922257826</v>
      </c>
      <c r="C64" s="38">
        <f t="shared" si="8"/>
        <v>53.84996703599149</v>
      </c>
      <c r="D64" s="37">
        <f t="shared" si="0"/>
        <v>193.85988132956936</v>
      </c>
      <c r="E64" s="38">
        <f t="shared" si="1"/>
        <v>0.0029314199921060434</v>
      </c>
      <c r="F64" s="38">
        <f t="shared" si="2"/>
        <v>-784.5654864006316</v>
      </c>
      <c r="G64" s="19">
        <f t="shared" si="3"/>
        <v>784.8000000000001</v>
      </c>
      <c r="H64" s="39">
        <f t="shared" si="4"/>
        <v>0.9998505790511599</v>
      </c>
      <c r="I64" s="12" t="str">
        <f t="shared" si="5"/>
        <v>Vitesse Cte</v>
      </c>
      <c r="J64" s="11">
        <f t="shared" si="6"/>
        <v>24</v>
      </c>
    </row>
    <row r="65" spans="1:10" ht="12.75">
      <c r="A65" s="10">
        <f t="shared" si="10"/>
        <v>24.5</v>
      </c>
      <c r="B65" s="37">
        <f t="shared" si="7"/>
        <v>2863.943205884832</v>
      </c>
      <c r="C65" s="38">
        <f t="shared" si="8"/>
        <v>53.851432745987545</v>
      </c>
      <c r="D65" s="37">
        <f t="shared" si="0"/>
        <v>193.86515788555516</v>
      </c>
      <c r="E65" s="38">
        <f t="shared" si="1"/>
        <v>0.0023975472763410723</v>
      </c>
      <c r="F65" s="38">
        <f t="shared" si="2"/>
        <v>-784.6081962178928</v>
      </c>
      <c r="G65" s="19">
        <f t="shared" si="3"/>
        <v>784.8000000000001</v>
      </c>
      <c r="H65" s="39">
        <f t="shared" si="4"/>
        <v>0.99987779338515</v>
      </c>
      <c r="I65" s="12" t="str">
        <f t="shared" si="5"/>
        <v>Vitesse Cte</v>
      </c>
      <c r="J65" s="11">
        <f t="shared" si="6"/>
        <v>24.5</v>
      </c>
    </row>
    <row r="66" spans="1:10" ht="12.75">
      <c r="A66" s="10">
        <f t="shared" si="10"/>
        <v>25</v>
      </c>
      <c r="B66" s="37">
        <f t="shared" si="7"/>
        <v>2837.016890125019</v>
      </c>
      <c r="C66" s="38">
        <f t="shared" si="8"/>
        <v>53.85263151962572</v>
      </c>
      <c r="D66" s="37">
        <f t="shared" si="0"/>
        <v>193.8694734706526</v>
      </c>
      <c r="E66" s="38">
        <f t="shared" si="1"/>
        <v>0.001960893113752604</v>
      </c>
      <c r="F66" s="38">
        <f t="shared" si="2"/>
        <v>-784.6431285508999</v>
      </c>
      <c r="G66" s="19">
        <f t="shared" si="3"/>
        <v>784.8000000000001</v>
      </c>
      <c r="H66" s="39">
        <f t="shared" si="4"/>
        <v>0.9999000514213616</v>
      </c>
      <c r="I66" s="12" t="str">
        <f t="shared" si="5"/>
        <v>Vitesse Cte</v>
      </c>
      <c r="J66" s="11">
        <f t="shared" si="6"/>
        <v>25</v>
      </c>
    </row>
    <row r="67" spans="1:10" ht="12.75">
      <c r="A67" s="10">
        <f t="shared" si="10"/>
        <v>25.5</v>
      </c>
      <c r="B67" s="37">
        <f t="shared" si="7"/>
        <v>2810.090084141928</v>
      </c>
      <c r="C67" s="38">
        <f t="shared" si="8"/>
        <v>53.85361196618259</v>
      </c>
      <c r="D67" s="37">
        <f t="shared" si="0"/>
        <v>193.87300307825734</v>
      </c>
      <c r="E67" s="38">
        <f t="shared" si="1"/>
        <v>0.0016037575221218958</v>
      </c>
      <c r="F67" s="38">
        <f t="shared" si="2"/>
        <v>-784.6716993982303</v>
      </c>
      <c r="G67" s="19">
        <f t="shared" si="3"/>
        <v>784.8000000000001</v>
      </c>
      <c r="H67" s="39">
        <f t="shared" si="4"/>
        <v>0.9999182557046988</v>
      </c>
      <c r="I67" s="12" t="str">
        <f t="shared" si="5"/>
        <v>Vitesse Cte</v>
      </c>
      <c r="J67" s="11">
        <f t="shared" si="6"/>
        <v>25.5</v>
      </c>
    </row>
    <row r="68" spans="1:10" ht="12.75">
      <c r="A68" s="10">
        <f t="shared" si="10"/>
        <v>26</v>
      </c>
      <c r="B68" s="37">
        <f t="shared" si="7"/>
        <v>2783.1628772194563</v>
      </c>
      <c r="C68" s="38">
        <f t="shared" si="8"/>
        <v>53.85441384494365</v>
      </c>
      <c r="D68" s="37">
        <f t="shared" si="0"/>
        <v>193.87588984179715</v>
      </c>
      <c r="E68" s="38">
        <f t="shared" si="1"/>
        <v>0.0013116618614731125</v>
      </c>
      <c r="F68" s="38">
        <f t="shared" si="2"/>
        <v>-784.6950670510822</v>
      </c>
      <c r="G68" s="19">
        <f t="shared" si="3"/>
        <v>784.8000000000001</v>
      </c>
      <c r="H68" s="39">
        <f t="shared" si="4"/>
        <v>0.9999331444592832</v>
      </c>
      <c r="I68" s="12" t="str">
        <f t="shared" si="5"/>
        <v>Vitesse Cte</v>
      </c>
      <c r="J68" s="11">
        <f t="shared" si="6"/>
        <v>26</v>
      </c>
    </row>
    <row r="69" spans="1:10" ht="12.75">
      <c r="A69" s="10">
        <f t="shared" si="10"/>
        <v>26.5</v>
      </c>
      <c r="B69" s="37">
        <f t="shared" si="7"/>
        <v>2756.235342381519</v>
      </c>
      <c r="C69" s="38">
        <f t="shared" si="8"/>
        <v>53.85506967587439</v>
      </c>
      <c r="D69" s="37">
        <f t="shared" si="0"/>
        <v>193.8782508331478</v>
      </c>
      <c r="E69" s="38">
        <f t="shared" si="1"/>
        <v>0.0010727629519152516</v>
      </c>
      <c r="F69" s="38">
        <f t="shared" si="2"/>
        <v>-784.7141789638468</v>
      </c>
      <c r="G69" s="19">
        <f t="shared" si="3"/>
        <v>784.8000000000001</v>
      </c>
      <c r="H69" s="39">
        <f t="shared" si="4"/>
        <v>0.9999453214943298</v>
      </c>
      <c r="I69" s="12" t="str">
        <f t="shared" si="5"/>
        <v>Vitesse Cte</v>
      </c>
      <c r="J69" s="11">
        <f t="shared" si="6"/>
        <v>26.5</v>
      </c>
    </row>
    <row r="70" spans="1:10" ht="12.75">
      <c r="A70" s="10">
        <f t="shared" si="10"/>
        <v>27</v>
      </c>
      <c r="B70" s="37">
        <f t="shared" si="7"/>
        <v>2729.307539352844</v>
      </c>
      <c r="C70" s="38">
        <f t="shared" si="8"/>
        <v>53.85560605735035</v>
      </c>
      <c r="D70" s="37">
        <f t="shared" si="0"/>
        <v>193.88018180646125</v>
      </c>
      <c r="E70" s="38">
        <f t="shared" si="1"/>
        <v>0.0008773736189752413</v>
      </c>
      <c r="F70" s="38">
        <f t="shared" si="2"/>
        <v>-784.729810110482</v>
      </c>
      <c r="G70" s="19">
        <f t="shared" si="3"/>
        <v>784.8000000000001</v>
      </c>
      <c r="H70" s="39">
        <f t="shared" si="4"/>
        <v>0.9999552806708873</v>
      </c>
      <c r="I70" s="12" t="str">
        <f t="shared" si="5"/>
        <v>Vitesse Cte</v>
      </c>
      <c r="J70" s="11">
        <f t="shared" si="6"/>
        <v>27</v>
      </c>
    </row>
    <row r="71" spans="1:10" ht="12.75">
      <c r="A71" s="10">
        <f t="shared" si="10"/>
        <v>27.5</v>
      </c>
      <c r="B71" s="37">
        <f t="shared" si="7"/>
        <v>2702.379516980764</v>
      </c>
      <c r="C71" s="38">
        <f t="shared" si="8"/>
        <v>53.85604474415984</v>
      </c>
      <c r="D71" s="37">
        <f t="shared" si="0"/>
        <v>193.88176107897542</v>
      </c>
      <c r="E71" s="38">
        <f t="shared" si="1"/>
        <v>0.0007175703765767594</v>
      </c>
      <c r="F71" s="38">
        <f t="shared" si="2"/>
        <v>-784.7425943698739</v>
      </c>
      <c r="G71" s="19">
        <f t="shared" si="3"/>
        <v>784.8000000000001</v>
      </c>
      <c r="H71" s="39">
        <f t="shared" si="4"/>
        <v>0.9999634259174796</v>
      </c>
      <c r="I71" s="12" t="str">
        <f t="shared" si="5"/>
        <v>Vitesse Cte</v>
      </c>
      <c r="J71" s="11">
        <f t="shared" si="6"/>
        <v>27.5</v>
      </c>
    </row>
    <row r="72" spans="1:10" ht="12.75">
      <c r="A72" s="10">
        <f t="shared" si="10"/>
        <v>28</v>
      </c>
      <c r="B72" s="37">
        <f t="shared" si="7"/>
        <v>2675.45131521609</v>
      </c>
      <c r="C72" s="38">
        <f t="shared" si="8"/>
        <v>53.85640352934813</v>
      </c>
      <c r="D72" s="37">
        <f t="shared" si="0"/>
        <v>193.88305270565326</v>
      </c>
      <c r="E72" s="38">
        <f t="shared" si="1"/>
        <v>0.000586872439761521</v>
      </c>
      <c r="F72" s="38">
        <f t="shared" si="2"/>
        <v>-784.7530502048191</v>
      </c>
      <c r="G72" s="19">
        <f t="shared" si="3"/>
        <v>784.8000000000001</v>
      </c>
      <c r="H72" s="39">
        <f t="shared" si="4"/>
        <v>0.9999700876036051</v>
      </c>
      <c r="I72" s="12" t="str">
        <f t="shared" si="5"/>
        <v>Vitesse Cte</v>
      </c>
      <c r="J72" s="11">
        <f t="shared" si="6"/>
        <v>28</v>
      </c>
    </row>
    <row r="73" spans="1:10" ht="12.75">
      <c r="A73" s="10">
        <f aca="true" t="shared" si="11" ref="A73:A112">A72+B$14</f>
        <v>28.5</v>
      </c>
      <c r="B73" s="37">
        <f t="shared" si="7"/>
        <v>2648.522966733306</v>
      </c>
      <c r="C73" s="38">
        <f t="shared" si="8"/>
        <v>53.856696965568005</v>
      </c>
      <c r="D73" s="37">
        <f t="shared" si="0"/>
        <v>193.88410907604484</v>
      </c>
      <c r="E73" s="38">
        <f t="shared" si="1"/>
        <v>0.0004799791175059909</v>
      </c>
      <c r="F73" s="38">
        <f t="shared" si="2"/>
        <v>-784.7616016705996</v>
      </c>
      <c r="G73" s="19">
        <f t="shared" si="3"/>
        <v>784.8000000000001</v>
      </c>
      <c r="H73" s="39">
        <f t="shared" si="4"/>
        <v>0.999975535933298</v>
      </c>
      <c r="I73" s="12" t="str">
        <f t="shared" si="5"/>
        <v>Vitesse Cte</v>
      </c>
      <c r="J73" s="11">
        <f t="shared" si="6"/>
        <v>28.5</v>
      </c>
    </row>
    <row r="74" spans="1:10" ht="12.75">
      <c r="A74" s="10">
        <f t="shared" si="11"/>
        <v>29</v>
      </c>
      <c r="B74" s="37">
        <f t="shared" si="7"/>
        <v>2621.5944982557426</v>
      </c>
      <c r="C74" s="38">
        <f t="shared" si="8"/>
        <v>53.856936955126756</v>
      </c>
      <c r="D74" s="37">
        <f t="shared" si="0"/>
        <v>193.88497303845634</v>
      </c>
      <c r="E74" s="38">
        <f t="shared" si="1"/>
        <v>0.0003925549805202877</v>
      </c>
      <c r="F74" s="38">
        <f t="shared" si="2"/>
        <v>-784.7685956015584</v>
      </c>
      <c r="G74" s="19">
        <f t="shared" si="3"/>
        <v>784.8000000000001</v>
      </c>
      <c r="H74" s="39">
        <f t="shared" si="4"/>
        <v>0.9999799919007292</v>
      </c>
      <c r="I74" s="12" t="str">
        <f t="shared" si="5"/>
        <v>Vitesse Cte</v>
      </c>
      <c r="J74" s="11">
        <f t="shared" si="6"/>
        <v>29</v>
      </c>
    </row>
    <row r="75" spans="1:10" ht="12.75">
      <c r="A75" s="10">
        <f t="shared" si="11"/>
        <v>29.5</v>
      </c>
      <c r="B75" s="37">
        <f t="shared" si="7"/>
        <v>2594.665931639434</v>
      </c>
      <c r="C75" s="38">
        <f t="shared" si="8"/>
        <v>53.85713323261702</v>
      </c>
      <c r="D75" s="37">
        <f t="shared" si="0"/>
        <v>193.88567963742128</v>
      </c>
      <c r="E75" s="38">
        <f t="shared" si="1"/>
        <v>0.0003210541211288387</v>
      </c>
      <c r="F75" s="38">
        <f t="shared" si="2"/>
        <v>-784.7743156703098</v>
      </c>
      <c r="G75" s="19">
        <f t="shared" si="3"/>
        <v>784.8000000000001</v>
      </c>
      <c r="H75" s="39">
        <f t="shared" si="4"/>
        <v>0.9999836362513778</v>
      </c>
      <c r="I75" s="12" t="str">
        <f t="shared" si="5"/>
        <v>Vitesse Cte</v>
      </c>
      <c r="J75" s="11">
        <f t="shared" si="6"/>
        <v>29.5</v>
      </c>
    </row>
    <row r="76" spans="1:10" ht="12.75">
      <c r="A76" s="10">
        <f t="shared" si="11"/>
        <v>30</v>
      </c>
      <c r="B76" s="37">
        <f t="shared" si="7"/>
        <v>2567.7372847595952</v>
      </c>
      <c r="C76" s="38">
        <f t="shared" si="8"/>
        <v>53.85729375967758</v>
      </c>
      <c r="D76" s="37">
        <f t="shared" si="0"/>
        <v>193.8862575348393</v>
      </c>
      <c r="E76" s="38">
        <f t="shared" si="1"/>
        <v>0.00026257639762121697</v>
      </c>
      <c r="F76" s="38">
        <f t="shared" si="2"/>
        <v>-784.7789938881904</v>
      </c>
      <c r="G76" s="19">
        <f t="shared" si="3"/>
        <v>784.8000000000001</v>
      </c>
      <c r="H76" s="39">
        <f t="shared" si="4"/>
        <v>0.999986616811688</v>
      </c>
      <c r="I76" s="12" t="str">
        <f t="shared" si="5"/>
        <v>Vitesse Cte</v>
      </c>
      <c r="J76" s="11">
        <f t="shared" si="6"/>
        <v>30</v>
      </c>
    </row>
    <row r="77" spans="1:10" ht="12.75">
      <c r="A77" s="10">
        <f t="shared" si="11"/>
        <v>30.5</v>
      </c>
      <c r="B77" s="37">
        <f t="shared" si="7"/>
        <v>2540.8085722356573</v>
      </c>
      <c r="C77" s="38">
        <f t="shared" si="8"/>
        <v>53.85742504787639</v>
      </c>
      <c r="D77" s="37">
        <f t="shared" si="0"/>
        <v>193.88673017235502</v>
      </c>
      <c r="E77" s="38">
        <f t="shared" si="1"/>
        <v>0.00021474984574751944</v>
      </c>
      <c r="F77" s="38">
        <f t="shared" si="2"/>
        <v>-784.7828200123403</v>
      </c>
      <c r="G77" s="19">
        <f t="shared" si="3"/>
        <v>784.8000000000001</v>
      </c>
      <c r="H77" s="39">
        <f t="shared" si="4"/>
        <v>0.9999890544841478</v>
      </c>
      <c r="I77" s="12" t="str">
        <f t="shared" si="5"/>
        <v>Vitesse Cte</v>
      </c>
      <c r="J77" s="11">
        <f t="shared" si="6"/>
        <v>30.5</v>
      </c>
    </row>
    <row r="78" spans="1:10" ht="12.75">
      <c r="A78" s="10">
        <f t="shared" si="11"/>
        <v>31</v>
      </c>
      <c r="B78" s="37">
        <f t="shared" si="7"/>
        <v>2513.8798060242575</v>
      </c>
      <c r="C78" s="38">
        <f t="shared" si="8"/>
        <v>53.85753242279927</v>
      </c>
      <c r="D78" s="37">
        <f t="shared" si="0"/>
        <v>193.88711672207737</v>
      </c>
      <c r="E78" s="38">
        <f t="shared" si="1"/>
        <v>0.00017563449688964283</v>
      </c>
      <c r="F78" s="38">
        <f t="shared" si="2"/>
        <v>-784.7859492402489</v>
      </c>
      <c r="G78" s="19">
        <f t="shared" si="3"/>
        <v>784.8000000000001</v>
      </c>
      <c r="H78" s="39">
        <f t="shared" si="4"/>
        <v>0.9999910481507128</v>
      </c>
      <c r="I78" s="12" t="str">
        <f t="shared" si="5"/>
        <v>Vitesse Cte</v>
      </c>
      <c r="J78" s="11">
        <f t="shared" si="6"/>
        <v>31</v>
      </c>
    </row>
    <row r="79" spans="1:10" ht="12.75">
      <c r="A79" s="10">
        <f t="shared" si="11"/>
        <v>31.5</v>
      </c>
      <c r="B79" s="37">
        <f t="shared" si="7"/>
        <v>2486.9509959042334</v>
      </c>
      <c r="C79" s="38">
        <f t="shared" si="8"/>
        <v>53.85762024004771</v>
      </c>
      <c r="D79" s="37">
        <f t="shared" si="0"/>
        <v>193.88743286417176</v>
      </c>
      <c r="E79" s="38">
        <f t="shared" si="1"/>
        <v>0.00014364370759523126</v>
      </c>
      <c r="F79" s="38">
        <f t="shared" si="2"/>
        <v>-784.7885085033924</v>
      </c>
      <c r="G79" s="19">
        <f t="shared" si="3"/>
        <v>784.8000000000001</v>
      </c>
      <c r="H79" s="39">
        <f t="shared" si="4"/>
        <v>0.9999926786833119</v>
      </c>
      <c r="I79" s="12" t="str">
        <f t="shared" si="5"/>
        <v>Vitesse Cte</v>
      </c>
      <c r="J79" s="11">
        <f t="shared" si="6"/>
        <v>31.5</v>
      </c>
    </row>
    <row r="80" spans="1:10" ht="12.75">
      <c r="A80" s="10">
        <f t="shared" si="11"/>
        <v>32</v>
      </c>
      <c r="B80" s="37">
        <f t="shared" si="7"/>
        <v>2460.0221498732826</v>
      </c>
      <c r="C80" s="38">
        <f t="shared" si="8"/>
        <v>53.8576920619015</v>
      </c>
      <c r="D80" s="37">
        <f aca="true" t="shared" si="12" ref="D80:D143">C80*3.6</f>
        <v>193.88769142284542</v>
      </c>
      <c r="E80" s="38">
        <f aca="true" t="shared" si="13" ref="E80:E143">(G80+F80)/B$9</f>
        <v>0.00011747981340022306</v>
      </c>
      <c r="F80" s="38">
        <f aca="true" t="shared" si="14" ref="F80:F143">-B$13*B$12*B$11*POWER(C80,2)/2</f>
        <v>-784.790601614928</v>
      </c>
      <c r="G80" s="19">
        <f aca="true" t="shared" si="15" ref="G80:G143">B$9*B$8</f>
        <v>784.8000000000001</v>
      </c>
      <c r="H80" s="39">
        <f aca="true" t="shared" si="16" ref="H80:H143">D80/$J$7</f>
        <v>0.9999940122240001</v>
      </c>
      <c r="I80" s="12" t="str">
        <f aca="true" t="shared" si="17" ref="I80:I143">IF(H80&lt;$L$10,"Accélération",IF(H80&gt;$L$11,"Vitesse Cte","---"))</f>
        <v>Vitesse Cte</v>
      </c>
      <c r="J80" s="11">
        <f aca="true" t="shared" si="18" ref="J80:J143">A80</f>
        <v>32</v>
      </c>
    </row>
    <row r="81" spans="1:10" ht="12.75">
      <c r="A81" s="10">
        <f t="shared" si="11"/>
        <v>32.5</v>
      </c>
      <c r="B81" s="37">
        <f aca="true" t="shared" si="19" ref="B81:B144">MAX(0,B80-C81*B$14)</f>
        <v>2433.0932744723787</v>
      </c>
      <c r="C81" s="38">
        <f aca="true" t="shared" si="20" ref="C81:C144">C80+E80*B$14</f>
        <v>53.8577508018082</v>
      </c>
      <c r="D81" s="37">
        <f t="shared" si="12"/>
        <v>193.88790288650952</v>
      </c>
      <c r="E81" s="38">
        <f t="shared" si="13"/>
        <v>9.608149958069134E-05</v>
      </c>
      <c r="F81" s="38">
        <f t="shared" si="14"/>
        <v>-784.7923134800336</v>
      </c>
      <c r="G81" s="19">
        <f t="shared" si="15"/>
        <v>784.8000000000001</v>
      </c>
      <c r="H81" s="39">
        <f t="shared" si="16"/>
        <v>0.9999951028677453</v>
      </c>
      <c r="I81" s="12" t="str">
        <f t="shared" si="17"/>
        <v>Vitesse Cte</v>
      </c>
      <c r="J81" s="11">
        <f t="shared" si="18"/>
        <v>32.5</v>
      </c>
    </row>
    <row r="82" spans="1:10" ht="12.75">
      <c r="A82" s="10">
        <f t="shared" si="11"/>
        <v>33</v>
      </c>
      <c r="B82" s="37">
        <f t="shared" si="19"/>
        <v>2406.1643750511</v>
      </c>
      <c r="C82" s="38">
        <f t="shared" si="20"/>
        <v>53.85779884255799</v>
      </c>
      <c r="D82" s="37">
        <f t="shared" si="12"/>
        <v>193.88807583320877</v>
      </c>
      <c r="E82" s="38">
        <f t="shared" si="13"/>
        <v>7.858075575910562E-05</v>
      </c>
      <c r="F82" s="38">
        <f t="shared" si="14"/>
        <v>-784.7937135395393</v>
      </c>
      <c r="G82" s="19">
        <f t="shared" si="15"/>
        <v>784.8000000000001</v>
      </c>
      <c r="H82" s="39">
        <f t="shared" si="16"/>
        <v>0.9999959948566199</v>
      </c>
      <c r="I82" s="12" t="str">
        <f t="shared" si="17"/>
        <v>Vitesse Cte</v>
      </c>
      <c r="J82" s="11">
        <f t="shared" si="18"/>
        <v>33</v>
      </c>
    </row>
    <row r="83" spans="1:10" ht="12.75">
      <c r="A83" s="10">
        <f t="shared" si="11"/>
        <v>33.5</v>
      </c>
      <c r="B83" s="37">
        <f t="shared" si="19"/>
        <v>2379.2354559846317</v>
      </c>
      <c r="C83" s="38">
        <f t="shared" si="20"/>
        <v>53.85783813293587</v>
      </c>
      <c r="D83" s="37">
        <f t="shared" si="12"/>
        <v>193.88821727856913</v>
      </c>
      <c r="E83" s="38">
        <f t="shared" si="13"/>
        <v>6.426766950653472E-05</v>
      </c>
      <c r="F83" s="38">
        <f t="shared" si="14"/>
        <v>-784.7948585864395</v>
      </c>
      <c r="G83" s="19">
        <f t="shared" si="15"/>
        <v>784.8000000000001</v>
      </c>
      <c r="H83" s="39">
        <f t="shared" si="16"/>
        <v>0.9999967243743751</v>
      </c>
      <c r="I83" s="12" t="str">
        <f t="shared" si="17"/>
        <v>Vitesse Cte</v>
      </c>
      <c r="J83" s="11">
        <f t="shared" si="18"/>
        <v>33.5</v>
      </c>
    </row>
    <row r="84" spans="1:10" ht="12.75">
      <c r="A84" s="10">
        <f t="shared" si="11"/>
        <v>34</v>
      </c>
      <c r="B84" s="37">
        <f t="shared" si="19"/>
        <v>2352.306520851246</v>
      </c>
      <c r="C84" s="38">
        <f t="shared" si="20"/>
        <v>53.85787026677062</v>
      </c>
      <c r="D84" s="37">
        <f t="shared" si="12"/>
        <v>193.88833296037424</v>
      </c>
      <c r="E84" s="38">
        <f t="shared" si="13"/>
        <v>5.2561631584069346E-05</v>
      </c>
      <c r="F84" s="38">
        <f t="shared" si="14"/>
        <v>-784.7957950694733</v>
      </c>
      <c r="G84" s="19">
        <f t="shared" si="15"/>
        <v>784.8000000000001</v>
      </c>
      <c r="H84" s="39">
        <f t="shared" si="16"/>
        <v>0.99999732101417</v>
      </c>
      <c r="I84" s="12" t="str">
        <f t="shared" si="17"/>
        <v>Vitesse Cte</v>
      </c>
      <c r="J84" s="11">
        <f t="shared" si="18"/>
        <v>34</v>
      </c>
    </row>
    <row r="85" spans="1:10" ht="12.75">
      <c r="A85" s="10">
        <f t="shared" si="11"/>
        <v>34.5</v>
      </c>
      <c r="B85" s="37">
        <f t="shared" si="19"/>
        <v>2325.377572577453</v>
      </c>
      <c r="C85" s="38">
        <f t="shared" si="20"/>
        <v>53.85789654758641</v>
      </c>
      <c r="D85" s="37">
        <f t="shared" si="12"/>
        <v>193.88842757131107</v>
      </c>
      <c r="E85" s="38">
        <f t="shared" si="13"/>
        <v>4.298778534348457E-05</v>
      </c>
      <c r="F85" s="38">
        <f t="shared" si="14"/>
        <v>-784.7965609771726</v>
      </c>
      <c r="G85" s="19">
        <f t="shared" si="15"/>
        <v>784.8000000000001</v>
      </c>
      <c r="H85" s="39">
        <f t="shared" si="16"/>
        <v>0.999997808978979</v>
      </c>
      <c r="I85" s="12" t="str">
        <f t="shared" si="17"/>
        <v>Vitesse Cte</v>
      </c>
      <c r="J85" s="11">
        <f t="shared" si="18"/>
        <v>34.5</v>
      </c>
    </row>
    <row r="86" spans="1:10" ht="12.75">
      <c r="A86" s="10">
        <f t="shared" si="11"/>
        <v>35</v>
      </c>
      <c r="B86" s="37">
        <f t="shared" si="19"/>
        <v>2298.4486135567136</v>
      </c>
      <c r="C86" s="38">
        <f t="shared" si="20"/>
        <v>53.85791804147908</v>
      </c>
      <c r="D86" s="37">
        <f t="shared" si="12"/>
        <v>193.8885049493247</v>
      </c>
      <c r="E86" s="38">
        <f t="shared" si="13"/>
        <v>3.515776528075776E-05</v>
      </c>
      <c r="F86" s="38">
        <f t="shared" si="14"/>
        <v>-784.7971873787776</v>
      </c>
      <c r="G86" s="19">
        <f t="shared" si="15"/>
        <v>784.8000000000001</v>
      </c>
      <c r="H86" s="39">
        <f t="shared" si="16"/>
        <v>0.9999982080633651</v>
      </c>
      <c r="I86" s="12" t="str">
        <f t="shared" si="17"/>
        <v>Vitesse Cte</v>
      </c>
      <c r="J86" s="11">
        <f t="shared" si="18"/>
        <v>35</v>
      </c>
    </row>
    <row r="87" spans="1:10" ht="12.75">
      <c r="A87" s="10">
        <f t="shared" si="11"/>
        <v>35.5</v>
      </c>
      <c r="B87" s="37">
        <f t="shared" si="19"/>
        <v>2271.5196457465327</v>
      </c>
      <c r="C87" s="38">
        <f t="shared" si="20"/>
        <v>53.85793562036172</v>
      </c>
      <c r="D87" s="37">
        <f t="shared" si="12"/>
        <v>193.8885682333022</v>
      </c>
      <c r="E87" s="38">
        <f t="shared" si="13"/>
        <v>2.8753943703918593E-05</v>
      </c>
      <c r="F87" s="38">
        <f t="shared" si="14"/>
        <v>-784.7976996845038</v>
      </c>
      <c r="G87" s="19">
        <f t="shared" si="15"/>
        <v>784.8000000000001</v>
      </c>
      <c r="H87" s="39">
        <f t="shared" si="16"/>
        <v>0.9999985344564338</v>
      </c>
      <c r="I87" s="12" t="str">
        <f t="shared" si="17"/>
        <v>Vitesse Cte</v>
      </c>
      <c r="J87" s="11">
        <f t="shared" si="18"/>
        <v>35.5</v>
      </c>
    </row>
    <row r="88" spans="1:10" ht="12.75">
      <c r="A88" s="10">
        <f t="shared" si="11"/>
        <v>36</v>
      </c>
      <c r="B88" s="37">
        <f t="shared" si="19"/>
        <v>2244.5906707478657</v>
      </c>
      <c r="C88" s="38">
        <f t="shared" si="20"/>
        <v>53.85794999733358</v>
      </c>
      <c r="D88" s="37">
        <f t="shared" si="12"/>
        <v>193.88861999040088</v>
      </c>
      <c r="E88" s="38">
        <f t="shared" si="13"/>
        <v>2.351654655257107E-05</v>
      </c>
      <c r="F88" s="38">
        <f t="shared" si="14"/>
        <v>-784.7981186762759</v>
      </c>
      <c r="G88" s="19">
        <f t="shared" si="15"/>
        <v>784.8000000000001</v>
      </c>
      <c r="H88" s="39">
        <f t="shared" si="16"/>
        <v>0.9999988013985402</v>
      </c>
      <c r="I88" s="12" t="str">
        <f t="shared" si="17"/>
        <v>Vitesse Cte</v>
      </c>
      <c r="J88" s="11">
        <f t="shared" si="18"/>
        <v>36</v>
      </c>
    </row>
    <row r="89" spans="1:10" ht="12.75">
      <c r="A89" s="10">
        <f t="shared" si="11"/>
        <v>36.5</v>
      </c>
      <c r="B89" s="37">
        <f t="shared" si="19"/>
        <v>2217.661689870062</v>
      </c>
      <c r="C89" s="38">
        <f t="shared" si="20"/>
        <v>53.85796175560685</v>
      </c>
      <c r="D89" s="37">
        <f t="shared" si="12"/>
        <v>193.88866232018466</v>
      </c>
      <c r="E89" s="38">
        <f t="shared" si="13"/>
        <v>1.923311589990817E-05</v>
      </c>
      <c r="F89" s="38">
        <f t="shared" si="14"/>
        <v>-784.7984613507281</v>
      </c>
      <c r="G89" s="19">
        <f t="shared" si="15"/>
        <v>784.8000000000001</v>
      </c>
      <c r="H89" s="39">
        <f t="shared" si="16"/>
        <v>0.9999990197183831</v>
      </c>
      <c r="I89" s="12" t="str">
        <f t="shared" si="17"/>
        <v>Vitesse Cte</v>
      </c>
      <c r="J89" s="11">
        <f t="shared" si="18"/>
        <v>36.5</v>
      </c>
    </row>
    <row r="90" spans="1:10" ht="12.75">
      <c r="A90" s="10">
        <f t="shared" si="11"/>
        <v>37</v>
      </c>
      <c r="B90" s="37">
        <f t="shared" si="19"/>
        <v>2190.73270418398</v>
      </c>
      <c r="C90" s="38">
        <f t="shared" si="20"/>
        <v>53.8579713721648</v>
      </c>
      <c r="D90" s="37">
        <f t="shared" si="12"/>
        <v>193.88869693979328</v>
      </c>
      <c r="E90" s="38">
        <f t="shared" si="13"/>
        <v>1.572989172302641E-05</v>
      </c>
      <c r="F90" s="38">
        <f t="shared" si="14"/>
        <v>-784.7987416086622</v>
      </c>
      <c r="G90" s="19">
        <f t="shared" si="15"/>
        <v>784.8000000000001</v>
      </c>
      <c r="H90" s="39">
        <f t="shared" si="16"/>
        <v>0.999999198272272</v>
      </c>
      <c r="I90" s="12" t="str">
        <f t="shared" si="17"/>
        <v>Vitesse Cte</v>
      </c>
      <c r="J90" s="11">
        <f t="shared" si="18"/>
        <v>37</v>
      </c>
    </row>
    <row r="91" spans="1:10" ht="12.75">
      <c r="A91" s="10">
        <f t="shared" si="11"/>
        <v>37.5</v>
      </c>
      <c r="B91" s="37">
        <f t="shared" si="19"/>
        <v>2163.8037145654243</v>
      </c>
      <c r="C91" s="38">
        <f t="shared" si="20"/>
        <v>53.85797923711066</v>
      </c>
      <c r="D91" s="37">
        <f t="shared" si="12"/>
        <v>193.88872525359838</v>
      </c>
      <c r="E91" s="38">
        <f t="shared" si="13"/>
        <v>1.2864763353093166E-05</v>
      </c>
      <c r="F91" s="38">
        <f t="shared" si="14"/>
        <v>-784.7989708189318</v>
      </c>
      <c r="G91" s="19">
        <f t="shared" si="15"/>
        <v>784.8000000000001</v>
      </c>
      <c r="H91" s="39">
        <f t="shared" si="16"/>
        <v>0.999999344303386</v>
      </c>
      <c r="I91" s="12" t="str">
        <f t="shared" si="17"/>
        <v>Vitesse Cte</v>
      </c>
      <c r="J91" s="11">
        <f t="shared" si="18"/>
        <v>37.5</v>
      </c>
    </row>
    <row r="92" spans="1:10" ht="12.75">
      <c r="A92" s="10">
        <f t="shared" si="11"/>
        <v>38</v>
      </c>
      <c r="B92" s="37">
        <f t="shared" si="19"/>
        <v>2136.874721730678</v>
      </c>
      <c r="C92" s="38">
        <f t="shared" si="20"/>
        <v>53.85798566949234</v>
      </c>
      <c r="D92" s="37">
        <f t="shared" si="12"/>
        <v>193.8887484101724</v>
      </c>
      <c r="E92" s="38">
        <f t="shared" si="13"/>
        <v>1.0521504799498871E-05</v>
      </c>
      <c r="F92" s="38">
        <f t="shared" si="14"/>
        <v>-784.7991582796161</v>
      </c>
      <c r="G92" s="19">
        <f t="shared" si="15"/>
        <v>784.8000000000001</v>
      </c>
      <c r="H92" s="39">
        <f t="shared" si="16"/>
        <v>0.9999994637355955</v>
      </c>
      <c r="I92" s="12" t="str">
        <f t="shared" si="17"/>
        <v>Vitesse Cte</v>
      </c>
      <c r="J92" s="11">
        <f t="shared" si="18"/>
        <v>38</v>
      </c>
    </row>
    <row r="93" spans="1:10" ht="12.75">
      <c r="A93" s="10">
        <f t="shared" si="11"/>
        <v>38.5</v>
      </c>
      <c r="B93" s="37">
        <f t="shared" si="19"/>
        <v>2109.945726265556</v>
      </c>
      <c r="C93" s="38">
        <f t="shared" si="20"/>
        <v>53.85799093024474</v>
      </c>
      <c r="D93" s="37">
        <f t="shared" si="12"/>
        <v>193.88876734888106</v>
      </c>
      <c r="E93" s="38">
        <f t="shared" si="13"/>
        <v>8.605060001798392E-06</v>
      </c>
      <c r="F93" s="38">
        <f t="shared" si="14"/>
        <v>-784.7993115951999</v>
      </c>
      <c r="G93" s="19">
        <f t="shared" si="15"/>
        <v>784.8000000000001</v>
      </c>
      <c r="H93" s="39">
        <f t="shared" si="16"/>
        <v>0.9999995614137673</v>
      </c>
      <c r="I93" s="12" t="str">
        <f t="shared" si="17"/>
        <v>Vitesse Cte</v>
      </c>
      <c r="J93" s="11">
        <f t="shared" si="18"/>
        <v>38.5</v>
      </c>
    </row>
    <row r="94" spans="1:10" ht="12.75">
      <c r="A94" s="10">
        <f t="shared" si="11"/>
        <v>39</v>
      </c>
      <c r="B94" s="37">
        <f t="shared" si="19"/>
        <v>2083.0167286491687</v>
      </c>
      <c r="C94" s="38">
        <f t="shared" si="20"/>
        <v>53.85799523277474</v>
      </c>
      <c r="D94" s="37">
        <f t="shared" si="12"/>
        <v>193.88878283798908</v>
      </c>
      <c r="E94" s="38">
        <f t="shared" si="13"/>
        <v>7.03768686918238E-06</v>
      </c>
      <c r="F94" s="38">
        <f t="shared" si="14"/>
        <v>-784.7994369850505</v>
      </c>
      <c r="G94" s="19">
        <f t="shared" si="15"/>
        <v>784.8000000000001</v>
      </c>
      <c r="H94" s="39">
        <f t="shared" si="16"/>
        <v>0.9999996413002994</v>
      </c>
      <c r="I94" s="12" t="str">
        <f t="shared" si="17"/>
        <v>Vitesse Cte</v>
      </c>
      <c r="J94" s="11">
        <f t="shared" si="18"/>
        <v>39</v>
      </c>
    </row>
    <row r="95" spans="1:10" ht="12.75">
      <c r="A95" s="10">
        <f t="shared" si="11"/>
        <v>39.5</v>
      </c>
      <c r="B95" s="37">
        <f t="shared" si="19"/>
        <v>2056.08772927336</v>
      </c>
      <c r="C95" s="38">
        <f t="shared" si="20"/>
        <v>53.857998751618176</v>
      </c>
      <c r="D95" s="37">
        <f t="shared" si="12"/>
        <v>193.88879550582544</v>
      </c>
      <c r="E95" s="38">
        <f t="shared" si="13"/>
        <v>5.7558036388627444E-06</v>
      </c>
      <c r="F95" s="38">
        <f t="shared" si="14"/>
        <v>-784.799539535709</v>
      </c>
      <c r="G95" s="19">
        <f t="shared" si="15"/>
        <v>784.8000000000001</v>
      </c>
      <c r="H95" s="39">
        <f t="shared" si="16"/>
        <v>0.9999997066358575</v>
      </c>
      <c r="I95" s="12" t="str">
        <f t="shared" si="17"/>
        <v>Vitesse Cte</v>
      </c>
      <c r="J95" s="11">
        <f t="shared" si="18"/>
        <v>39.5</v>
      </c>
    </row>
    <row r="96" spans="1:10" ht="12.75">
      <c r="A96" s="10">
        <f t="shared" si="11"/>
        <v>40</v>
      </c>
      <c r="B96" s="37">
        <f t="shared" si="19"/>
        <v>2029.1587284585999</v>
      </c>
      <c r="C96" s="38">
        <f t="shared" si="20"/>
        <v>53.85800162952</v>
      </c>
      <c r="D96" s="37">
        <f t="shared" si="12"/>
        <v>193.88880586627198</v>
      </c>
      <c r="E96" s="38">
        <f t="shared" si="13"/>
        <v>4.707409649995497E-06</v>
      </c>
      <c r="F96" s="38">
        <f t="shared" si="14"/>
        <v>-784.7996234072281</v>
      </c>
      <c r="G96" s="19">
        <f t="shared" si="15"/>
        <v>784.8000000000001</v>
      </c>
      <c r="H96" s="39">
        <f t="shared" si="16"/>
        <v>0.9999997600708352</v>
      </c>
      <c r="I96" s="12" t="str">
        <f t="shared" si="17"/>
        <v>Vitesse Cte</v>
      </c>
      <c r="J96" s="11">
        <f t="shared" si="18"/>
        <v>40</v>
      </c>
    </row>
    <row r="97" spans="1:10" ht="12.75">
      <c r="A97" s="10">
        <f t="shared" si="11"/>
        <v>40.5</v>
      </c>
      <c r="B97" s="37">
        <f t="shared" si="19"/>
        <v>2002.2297264669874</v>
      </c>
      <c r="C97" s="38">
        <f t="shared" si="20"/>
        <v>53.85800398322482</v>
      </c>
      <c r="D97" s="37">
        <f t="shared" si="12"/>
        <v>193.88881433960935</v>
      </c>
      <c r="E97" s="38">
        <f t="shared" si="13"/>
        <v>3.8499759170917965E-06</v>
      </c>
      <c r="F97" s="38">
        <f t="shared" si="14"/>
        <v>-784.7996920019267</v>
      </c>
      <c r="G97" s="19">
        <f t="shared" si="15"/>
        <v>784.8000000000001</v>
      </c>
      <c r="H97" s="39">
        <f t="shared" si="16"/>
        <v>0.9999998037728701</v>
      </c>
      <c r="I97" s="12" t="str">
        <f t="shared" si="17"/>
        <v>Vitesse Cte</v>
      </c>
      <c r="J97" s="11">
        <f t="shared" si="18"/>
        <v>40.5</v>
      </c>
    </row>
    <row r="98" spans="1:10" ht="12.75">
      <c r="A98" s="10">
        <f t="shared" si="11"/>
        <v>41</v>
      </c>
      <c r="B98" s="37">
        <f t="shared" si="19"/>
        <v>1975.300723512881</v>
      </c>
      <c r="C98" s="38">
        <f t="shared" si="20"/>
        <v>53.858005908212775</v>
      </c>
      <c r="D98" s="37">
        <f t="shared" si="12"/>
        <v>193.888821269566</v>
      </c>
      <c r="E98" s="38">
        <f t="shared" si="13"/>
        <v>3.1487198967283803E-06</v>
      </c>
      <c r="F98" s="38">
        <f t="shared" si="14"/>
        <v>-784.7997481024083</v>
      </c>
      <c r="G98" s="19">
        <f t="shared" si="15"/>
        <v>784.8000000000001</v>
      </c>
      <c r="H98" s="39">
        <f t="shared" si="16"/>
        <v>0.9999998395147736</v>
      </c>
      <c r="I98" s="12" t="str">
        <f t="shared" si="17"/>
        <v>Vitesse Cte</v>
      </c>
      <c r="J98" s="11">
        <f t="shared" si="18"/>
        <v>41</v>
      </c>
    </row>
    <row r="99" spans="1:10" ht="12.75">
      <c r="A99" s="10">
        <f t="shared" si="11"/>
        <v>41.5</v>
      </c>
      <c r="B99" s="37">
        <f t="shared" si="19"/>
        <v>1948.3717197715946</v>
      </c>
      <c r="C99" s="38">
        <f t="shared" si="20"/>
        <v>53.858007482572724</v>
      </c>
      <c r="D99" s="37">
        <f t="shared" si="12"/>
        <v>193.8888269372618</v>
      </c>
      <c r="E99" s="38">
        <f t="shared" si="13"/>
        <v>2.575194527310032E-06</v>
      </c>
      <c r="F99" s="38">
        <f t="shared" si="14"/>
        <v>-784.7997939844379</v>
      </c>
      <c r="G99" s="19">
        <f t="shared" si="15"/>
        <v>784.8000000000001</v>
      </c>
      <c r="H99" s="39">
        <f t="shared" si="16"/>
        <v>0.999999868746448</v>
      </c>
      <c r="I99" s="12" t="str">
        <f t="shared" si="17"/>
        <v>Vitesse Cte</v>
      </c>
      <c r="J99" s="11">
        <f t="shared" si="18"/>
        <v>41.5</v>
      </c>
    </row>
    <row r="100" spans="1:10" ht="12.75">
      <c r="A100" s="10">
        <f t="shared" si="11"/>
        <v>42</v>
      </c>
      <c r="B100" s="37">
        <f t="shared" si="19"/>
        <v>1921.4427153865097</v>
      </c>
      <c r="C100" s="38">
        <f t="shared" si="20"/>
        <v>53.85800877016999</v>
      </c>
      <c r="D100" s="37">
        <f t="shared" si="12"/>
        <v>193.88883157261196</v>
      </c>
      <c r="E100" s="38">
        <f t="shared" si="13"/>
        <v>2.1061342479811173E-06</v>
      </c>
      <c r="F100" s="38">
        <f t="shared" si="14"/>
        <v>-784.7998315092602</v>
      </c>
      <c r="G100" s="19">
        <f t="shared" si="15"/>
        <v>784.8000000000001</v>
      </c>
      <c r="H100" s="39">
        <f t="shared" si="16"/>
        <v>0.9999998926537026</v>
      </c>
      <c r="I100" s="12" t="str">
        <f t="shared" si="17"/>
        <v>Vitesse Cte</v>
      </c>
      <c r="J100" s="11">
        <f t="shared" si="18"/>
        <v>42</v>
      </c>
    </row>
    <row r="101" spans="1:10" ht="12.75">
      <c r="A101" s="10">
        <f t="shared" si="11"/>
        <v>42.5</v>
      </c>
      <c r="B101" s="37">
        <f t="shared" si="19"/>
        <v>1894.5137104748912</v>
      </c>
      <c r="C101" s="38">
        <f t="shared" si="20"/>
        <v>53.85800982323711</v>
      </c>
      <c r="D101" s="37">
        <f t="shared" si="12"/>
        <v>193.8888353636536</v>
      </c>
      <c r="E101" s="38">
        <f t="shared" si="13"/>
        <v>1.722511214552469E-06</v>
      </c>
      <c r="F101" s="38">
        <f t="shared" si="14"/>
        <v>-784.7998621991029</v>
      </c>
      <c r="G101" s="19">
        <f t="shared" si="15"/>
        <v>784.8000000000001</v>
      </c>
      <c r="H101" s="39">
        <f t="shared" si="16"/>
        <v>0.9999999122063566</v>
      </c>
      <c r="I101" s="12" t="str">
        <f t="shared" si="17"/>
        <v>Vitesse Cte</v>
      </c>
      <c r="J101" s="11">
        <f t="shared" si="18"/>
        <v>42.5</v>
      </c>
    </row>
    <row r="102" spans="1:10" ht="12.75">
      <c r="A102" s="10">
        <f t="shared" si="11"/>
        <v>43</v>
      </c>
      <c r="B102" s="37">
        <f t="shared" si="19"/>
        <v>1867.5847051326448</v>
      </c>
      <c r="C102" s="38">
        <f t="shared" si="20"/>
        <v>53.85801068449272</v>
      </c>
      <c r="D102" s="37">
        <f t="shared" si="12"/>
        <v>193.8888384641738</v>
      </c>
      <c r="E102" s="38">
        <f t="shared" si="13"/>
        <v>1.4087634127690763E-06</v>
      </c>
      <c r="F102" s="38">
        <f t="shared" si="14"/>
        <v>-784.799887298927</v>
      </c>
      <c r="G102" s="19">
        <f t="shared" si="15"/>
        <v>784.8000000000001</v>
      </c>
      <c r="H102" s="39">
        <f t="shared" si="16"/>
        <v>0.9999999281975812</v>
      </c>
      <c r="I102" s="12" t="str">
        <f t="shared" si="17"/>
        <v>Vitesse Cte</v>
      </c>
      <c r="J102" s="11">
        <f t="shared" si="18"/>
        <v>43</v>
      </c>
    </row>
    <row r="103" spans="1:10" ht="12.75">
      <c r="A103" s="10">
        <f t="shared" si="11"/>
        <v>43.5</v>
      </c>
      <c r="B103" s="37">
        <f t="shared" si="19"/>
        <v>1840.6556994382076</v>
      </c>
      <c r="C103" s="38">
        <f t="shared" si="20"/>
        <v>53.858011388874424</v>
      </c>
      <c r="D103" s="37">
        <f t="shared" si="12"/>
        <v>193.88884099994792</v>
      </c>
      <c r="E103" s="38">
        <f t="shared" si="13"/>
        <v>1.1521633823008414E-06</v>
      </c>
      <c r="F103" s="38">
        <f t="shared" si="14"/>
        <v>-784.7999078269295</v>
      </c>
      <c r="G103" s="19">
        <f t="shared" si="15"/>
        <v>784.8000000000001</v>
      </c>
      <c r="H103" s="39">
        <f t="shared" si="16"/>
        <v>0.9999999412760748</v>
      </c>
      <c r="I103" s="12" t="str">
        <f t="shared" si="17"/>
        <v>Vitesse Cte</v>
      </c>
      <c r="J103" s="11">
        <f t="shared" si="18"/>
        <v>43.5</v>
      </c>
    </row>
    <row r="104" spans="1:10" ht="12.75">
      <c r="A104" s="10">
        <f t="shared" si="11"/>
        <v>44</v>
      </c>
      <c r="B104" s="37">
        <f t="shared" si="19"/>
        <v>1813.7266934557297</v>
      </c>
      <c r="C104" s="38">
        <f t="shared" si="20"/>
        <v>53.85801196495611</v>
      </c>
      <c r="D104" s="37">
        <f t="shared" si="12"/>
        <v>193.888843073842</v>
      </c>
      <c r="E104" s="38">
        <f t="shared" si="13"/>
        <v>9.42301912232324E-07</v>
      </c>
      <c r="F104" s="38">
        <f t="shared" si="14"/>
        <v>-784.7999246158471</v>
      </c>
      <c r="G104" s="19">
        <f t="shared" si="15"/>
        <v>784.8000000000001</v>
      </c>
      <c r="H104" s="39">
        <f t="shared" si="16"/>
        <v>0.9999999519723787</v>
      </c>
      <c r="I104" s="12" t="str">
        <f t="shared" si="17"/>
        <v>Vitesse Cte</v>
      </c>
      <c r="J104" s="11">
        <f t="shared" si="18"/>
        <v>44</v>
      </c>
    </row>
    <row r="105" spans="1:10" ht="12.75">
      <c r="A105" s="10">
        <f t="shared" si="11"/>
        <v>44.5</v>
      </c>
      <c r="B105" s="37">
        <f t="shared" si="19"/>
        <v>1786.7976872376762</v>
      </c>
      <c r="C105" s="38">
        <f t="shared" si="20"/>
        <v>53.85801243610707</v>
      </c>
      <c r="D105" s="37">
        <f t="shared" si="12"/>
        <v>193.88884476998544</v>
      </c>
      <c r="E105" s="38">
        <f t="shared" si="13"/>
        <v>7.706657783046467E-07</v>
      </c>
      <c r="F105" s="38">
        <f t="shared" si="14"/>
        <v>-784.7999383467378</v>
      </c>
      <c r="G105" s="19">
        <f t="shared" si="15"/>
        <v>784.8000000000001</v>
      </c>
      <c r="H105" s="39">
        <f t="shared" si="16"/>
        <v>0.9999999607203981</v>
      </c>
      <c r="I105" s="12" t="str">
        <f t="shared" si="17"/>
        <v>Vitesse Cte</v>
      </c>
      <c r="J105" s="11">
        <f t="shared" si="18"/>
        <v>44.5</v>
      </c>
    </row>
    <row r="106" spans="1:10" ht="12.75">
      <c r="A106" s="10">
        <f t="shared" si="11"/>
        <v>45</v>
      </c>
      <c r="B106" s="37">
        <f t="shared" si="19"/>
        <v>1759.8686808269563</v>
      </c>
      <c r="C106" s="38">
        <f t="shared" si="20"/>
        <v>53.85801282143996</v>
      </c>
      <c r="D106" s="37">
        <f t="shared" si="12"/>
        <v>193.88884615718385</v>
      </c>
      <c r="E106" s="38">
        <f t="shared" si="13"/>
        <v>6.302924091983186E-07</v>
      </c>
      <c r="F106" s="38">
        <f t="shared" si="14"/>
        <v>-784.7999495766073</v>
      </c>
      <c r="G106" s="19">
        <f t="shared" si="15"/>
        <v>784.8000000000001</v>
      </c>
      <c r="H106" s="39">
        <f t="shared" si="16"/>
        <v>0.9999999678750044</v>
      </c>
      <c r="I106" s="12" t="str">
        <f t="shared" si="17"/>
        <v>Vitesse Cte</v>
      </c>
      <c r="J106" s="11">
        <f t="shared" si="18"/>
        <v>45</v>
      </c>
    </row>
    <row r="107" spans="1:10" ht="12.75">
      <c r="A107" s="10">
        <f t="shared" si="11"/>
        <v>45.5</v>
      </c>
      <c r="B107" s="37">
        <f t="shared" si="19"/>
        <v>1732.9396742586632</v>
      </c>
      <c r="C107" s="38">
        <f t="shared" si="20"/>
        <v>53.85801313658616</v>
      </c>
      <c r="D107" s="37">
        <f t="shared" si="12"/>
        <v>193.88884729171016</v>
      </c>
      <c r="E107" s="38">
        <f t="shared" si="13"/>
        <v>5.154874287427447E-07</v>
      </c>
      <c r="F107" s="38">
        <f t="shared" si="14"/>
        <v>-784.7999587610058</v>
      </c>
      <c r="G107" s="19">
        <f t="shared" si="15"/>
        <v>784.8000000000001</v>
      </c>
      <c r="H107" s="39">
        <f t="shared" si="16"/>
        <v>0.9999999737264306</v>
      </c>
      <c r="I107" s="12" t="str">
        <f t="shared" si="17"/>
        <v>Vitesse Cte</v>
      </c>
      <c r="J107" s="11">
        <f t="shared" si="18"/>
        <v>45.5</v>
      </c>
    </row>
    <row r="108" spans="1:10" ht="12.75">
      <c r="A108" s="10">
        <f t="shared" si="11"/>
        <v>46</v>
      </c>
      <c r="B108" s="37">
        <f t="shared" si="19"/>
        <v>1706.0106675614984</v>
      </c>
      <c r="C108" s="38">
        <f t="shared" si="20"/>
        <v>53.85801339432987</v>
      </c>
      <c r="D108" s="37">
        <f t="shared" si="12"/>
        <v>193.88884821958754</v>
      </c>
      <c r="E108" s="38">
        <f t="shared" si="13"/>
        <v>4.215936669993425E-07</v>
      </c>
      <c r="F108" s="38">
        <f t="shared" si="14"/>
        <v>-784.7999662725067</v>
      </c>
      <c r="G108" s="19">
        <f t="shared" si="15"/>
        <v>784.8000000000001</v>
      </c>
      <c r="H108" s="39">
        <f t="shared" si="16"/>
        <v>0.9999999785120455</v>
      </c>
      <c r="I108" s="12" t="str">
        <f t="shared" si="17"/>
        <v>Vitesse Cte</v>
      </c>
      <c r="J108" s="11">
        <f t="shared" si="18"/>
        <v>46</v>
      </c>
    </row>
    <row r="109" spans="1:10" ht="12.75">
      <c r="A109" s="10">
        <f t="shared" si="11"/>
        <v>46.5</v>
      </c>
      <c r="B109" s="37">
        <f t="shared" si="19"/>
        <v>1679.081660758935</v>
      </c>
      <c r="C109" s="38">
        <f t="shared" si="20"/>
        <v>53.85801360512671</v>
      </c>
      <c r="D109" s="37">
        <f t="shared" si="12"/>
        <v>193.88884897845614</v>
      </c>
      <c r="E109" s="38">
        <f t="shared" si="13"/>
        <v>3.4480223973787363E-07</v>
      </c>
      <c r="F109" s="38">
        <f t="shared" si="14"/>
        <v>-784.7999724158209</v>
      </c>
      <c r="G109" s="19">
        <f t="shared" si="15"/>
        <v>784.8000000000001</v>
      </c>
      <c r="H109" s="39">
        <f t="shared" si="16"/>
        <v>0.9999999824259816</v>
      </c>
      <c r="I109" s="12" t="str">
        <f t="shared" si="17"/>
        <v>Vitesse Cte</v>
      </c>
      <c r="J109" s="11">
        <f t="shared" si="18"/>
        <v>46.5</v>
      </c>
    </row>
    <row r="110" spans="1:10" ht="12.75">
      <c r="A110" s="10">
        <f t="shared" si="11"/>
        <v>47</v>
      </c>
      <c r="B110" s="37">
        <f t="shared" si="19"/>
        <v>1652.152653870171</v>
      </c>
      <c r="C110" s="38">
        <f t="shared" si="20"/>
        <v>53.85801377752783</v>
      </c>
      <c r="D110" s="37">
        <f t="shared" si="12"/>
        <v>193.88884959910018</v>
      </c>
      <c r="E110" s="38">
        <f t="shared" si="13"/>
        <v>2.81998032392039E-07</v>
      </c>
      <c r="F110" s="38">
        <f t="shared" si="14"/>
        <v>-784.7999774401575</v>
      </c>
      <c r="G110" s="19">
        <f t="shared" si="15"/>
        <v>784.8000000000001</v>
      </c>
      <c r="H110" s="39">
        <f t="shared" si="16"/>
        <v>0.9999999856270118</v>
      </c>
      <c r="I110" s="12" t="str">
        <f t="shared" si="17"/>
        <v>Vitesse Cte</v>
      </c>
      <c r="J110" s="11">
        <f t="shared" si="18"/>
        <v>47</v>
      </c>
    </row>
    <row r="111" spans="1:10" ht="12.75">
      <c r="A111" s="10">
        <f t="shared" si="11"/>
        <v>47.5</v>
      </c>
      <c r="B111" s="37">
        <f t="shared" si="19"/>
        <v>1625.2236469109075</v>
      </c>
      <c r="C111" s="38">
        <f t="shared" si="20"/>
        <v>53.858013918526844</v>
      </c>
      <c r="D111" s="37">
        <f t="shared" si="12"/>
        <v>193.88885010669665</v>
      </c>
      <c r="E111" s="38">
        <f t="shared" si="13"/>
        <v>2.3063333429718113E-07</v>
      </c>
      <c r="F111" s="38">
        <f t="shared" si="14"/>
        <v>-784.7999815493333</v>
      </c>
      <c r="G111" s="19">
        <f t="shared" si="15"/>
        <v>784.8000000000001</v>
      </c>
      <c r="H111" s="39">
        <f t="shared" si="16"/>
        <v>0.9999999882449883</v>
      </c>
      <c r="I111" s="12" t="str">
        <f t="shared" si="17"/>
        <v>Vitesse Cte</v>
      </c>
      <c r="J111" s="11">
        <f t="shared" si="18"/>
        <v>47.5</v>
      </c>
    </row>
    <row r="112" spans="1:10" ht="12.75">
      <c r="A112" s="10">
        <f t="shared" si="11"/>
        <v>48</v>
      </c>
      <c r="B112" s="37">
        <f t="shared" si="19"/>
        <v>1598.2946398939857</v>
      </c>
      <c r="C112" s="38">
        <f t="shared" si="20"/>
        <v>53.85801403384351</v>
      </c>
      <c r="D112" s="37">
        <f t="shared" si="12"/>
        <v>193.88885052183664</v>
      </c>
      <c r="E112" s="38">
        <f t="shared" si="13"/>
        <v>1.8862449024936723E-07</v>
      </c>
      <c r="F112" s="38">
        <f t="shared" si="14"/>
        <v>-784.7999849100408</v>
      </c>
      <c r="G112" s="19">
        <f t="shared" si="15"/>
        <v>784.8000000000001</v>
      </c>
      <c r="H112" s="39">
        <f t="shared" si="16"/>
        <v>0.9999999903861119</v>
      </c>
      <c r="I112" s="12" t="str">
        <f t="shared" si="17"/>
        <v>Vitesse Cte</v>
      </c>
      <c r="J112" s="11">
        <f t="shared" si="18"/>
        <v>48</v>
      </c>
    </row>
    <row r="113" spans="1:10" ht="12.75">
      <c r="A113" s="10">
        <f aca="true" t="shared" si="21" ref="A113:A173">A112+B$14</f>
        <v>48.5</v>
      </c>
      <c r="B113" s="37">
        <f t="shared" si="19"/>
        <v>1571.3656328299078</v>
      </c>
      <c r="C113" s="38">
        <f t="shared" si="20"/>
        <v>53.85801412815576</v>
      </c>
      <c r="D113" s="37">
        <f t="shared" si="12"/>
        <v>193.88885086136074</v>
      </c>
      <c r="E113" s="38">
        <f t="shared" si="13"/>
        <v>1.5426736865720159E-07</v>
      </c>
      <c r="F113" s="38">
        <f t="shared" si="14"/>
        <v>-784.7999876586106</v>
      </c>
      <c r="G113" s="19">
        <f t="shared" si="15"/>
        <v>784.8000000000001</v>
      </c>
      <c r="H113" s="39">
        <f t="shared" si="16"/>
        <v>0.9999999921372393</v>
      </c>
      <c r="I113" s="12" t="str">
        <f t="shared" si="17"/>
        <v>Vitesse Cte</v>
      </c>
      <c r="J113" s="11">
        <f t="shared" si="18"/>
        <v>48.5</v>
      </c>
    </row>
    <row r="114" spans="1:10" ht="12.75">
      <c r="A114" s="10">
        <f t="shared" si="21"/>
        <v>49</v>
      </c>
      <c r="B114" s="37">
        <f t="shared" si="19"/>
        <v>1544.4366257272632</v>
      </c>
      <c r="C114" s="38">
        <f t="shared" si="20"/>
        <v>53.85801420528944</v>
      </c>
      <c r="D114" s="37">
        <f t="shared" si="12"/>
        <v>193.888851139042</v>
      </c>
      <c r="E114" s="38">
        <f t="shared" si="13"/>
        <v>1.261682484710036E-07</v>
      </c>
      <c r="F114" s="38">
        <f t="shared" si="14"/>
        <v>-784.7999899065402</v>
      </c>
      <c r="G114" s="19">
        <f t="shared" si="15"/>
        <v>784.8000000000001</v>
      </c>
      <c r="H114" s="39">
        <f t="shared" si="16"/>
        <v>0.9999999935694066</v>
      </c>
      <c r="I114" s="12" t="str">
        <f t="shared" si="17"/>
        <v>Vitesse Cte</v>
      </c>
      <c r="J114" s="11">
        <f t="shared" si="18"/>
        <v>49</v>
      </c>
    </row>
    <row r="115" spans="1:10" ht="12.75">
      <c r="A115" s="10">
        <f t="shared" si="21"/>
        <v>49.5</v>
      </c>
      <c r="B115" s="37">
        <f t="shared" si="19"/>
        <v>1517.5076185930764</v>
      </c>
      <c r="C115" s="38">
        <f t="shared" si="20"/>
        <v>53.858014268373566</v>
      </c>
      <c r="D115" s="37">
        <f t="shared" si="12"/>
        <v>193.88885136614485</v>
      </c>
      <c r="E115" s="38">
        <f t="shared" si="13"/>
        <v>1.0318725713887034E-07</v>
      </c>
      <c r="F115" s="38">
        <f t="shared" si="14"/>
        <v>-784.7999917450195</v>
      </c>
      <c r="G115" s="19">
        <f t="shared" si="15"/>
        <v>784.8000000000001</v>
      </c>
      <c r="H115" s="39">
        <f t="shared" si="16"/>
        <v>0.9999999947407109</v>
      </c>
      <c r="I115" s="12" t="str">
        <f t="shared" si="17"/>
        <v>Vitesse Cte</v>
      </c>
      <c r="J115" s="11">
        <f t="shared" si="18"/>
        <v>49.5</v>
      </c>
    </row>
    <row r="116" spans="1:10" ht="12.75">
      <c r="A116" s="10">
        <f t="shared" si="21"/>
        <v>50</v>
      </c>
      <c r="B116" s="37">
        <f t="shared" si="19"/>
        <v>1490.5786114330926</v>
      </c>
      <c r="C116" s="38">
        <f t="shared" si="20"/>
        <v>53.8580143199672</v>
      </c>
      <c r="D116" s="37">
        <f t="shared" si="12"/>
        <v>193.8888515518819</v>
      </c>
      <c r="E116" s="38">
        <f t="shared" si="13"/>
        <v>8.439215264388622E-08</v>
      </c>
      <c r="F116" s="38">
        <f t="shared" si="14"/>
        <v>-784.7999932486279</v>
      </c>
      <c r="G116" s="19">
        <f t="shared" si="15"/>
        <v>784.8000000000001</v>
      </c>
      <c r="H116" s="39">
        <f t="shared" si="16"/>
        <v>0.9999999956986673</v>
      </c>
      <c r="I116" s="12" t="str">
        <f t="shared" si="17"/>
        <v>Vitesse Cte</v>
      </c>
      <c r="J116" s="11">
        <f t="shared" si="18"/>
        <v>50</v>
      </c>
    </row>
    <row r="117" spans="1:10" ht="12.75">
      <c r="A117" s="10">
        <f t="shared" si="21"/>
        <v>50.5</v>
      </c>
      <c r="B117" s="37">
        <f t="shared" si="19"/>
        <v>1463.649604252011</v>
      </c>
      <c r="C117" s="38">
        <f t="shared" si="20"/>
        <v>53.858014362163274</v>
      </c>
      <c r="D117" s="37">
        <f t="shared" si="12"/>
        <v>193.8888517037878</v>
      </c>
      <c r="E117" s="38">
        <f t="shared" si="13"/>
        <v>6.902049420887124E-08</v>
      </c>
      <c r="F117" s="38">
        <f t="shared" si="14"/>
        <v>-784.7999944783605</v>
      </c>
      <c r="G117" s="19">
        <f t="shared" si="15"/>
        <v>784.8000000000001</v>
      </c>
      <c r="H117" s="39">
        <f t="shared" si="16"/>
        <v>0.9999999964821361</v>
      </c>
      <c r="I117" s="12" t="str">
        <f t="shared" si="17"/>
        <v>Vitesse Cte</v>
      </c>
      <c r="J117" s="11">
        <f t="shared" si="18"/>
        <v>50.5</v>
      </c>
    </row>
    <row r="118" spans="1:10" ht="12.75">
      <c r="A118" s="10">
        <f t="shared" si="21"/>
        <v>51</v>
      </c>
      <c r="B118" s="37">
        <f t="shared" si="19"/>
        <v>1436.7205970536743</v>
      </c>
      <c r="C118" s="38">
        <f t="shared" si="20"/>
        <v>53.858014396673525</v>
      </c>
      <c r="D118" s="37">
        <f t="shared" si="12"/>
        <v>193.88885182802468</v>
      </c>
      <c r="E118" s="38">
        <f t="shared" si="13"/>
        <v>5.644871379217875E-08</v>
      </c>
      <c r="F118" s="38">
        <f t="shared" si="14"/>
        <v>-784.799995484103</v>
      </c>
      <c r="G118" s="19">
        <f t="shared" si="15"/>
        <v>784.8000000000001</v>
      </c>
      <c r="H118" s="39">
        <f t="shared" si="16"/>
        <v>0.9999999971228996</v>
      </c>
      <c r="I118" s="12" t="str">
        <f t="shared" si="17"/>
        <v>Vitesse Cte</v>
      </c>
      <c r="J118" s="11">
        <f t="shared" si="18"/>
        <v>51</v>
      </c>
    </row>
    <row r="119" spans="1:10" ht="12.75">
      <c r="A119" s="10">
        <f t="shared" si="21"/>
        <v>51.5</v>
      </c>
      <c r="B119" s="37">
        <f t="shared" si="19"/>
        <v>1409.7915898412252</v>
      </c>
      <c r="C119" s="38">
        <f t="shared" si="20"/>
        <v>53.85801442489788</v>
      </c>
      <c r="D119" s="37">
        <f t="shared" si="12"/>
        <v>193.88885192963238</v>
      </c>
      <c r="E119" s="38">
        <f t="shared" si="13"/>
        <v>4.616683071390071E-08</v>
      </c>
      <c r="F119" s="38">
        <f t="shared" si="14"/>
        <v>-784.7999963066536</v>
      </c>
      <c r="G119" s="19">
        <f t="shared" si="15"/>
        <v>784.8000000000001</v>
      </c>
      <c r="H119" s="39">
        <f t="shared" si="16"/>
        <v>0.9999999976469509</v>
      </c>
      <c r="I119" s="12" t="str">
        <f t="shared" si="17"/>
        <v>Vitesse Cte</v>
      </c>
      <c r="J119" s="11">
        <f t="shared" si="18"/>
        <v>51.5</v>
      </c>
    </row>
    <row r="120" spans="1:10" ht="12.75">
      <c r="A120" s="10">
        <f t="shared" si="21"/>
        <v>52</v>
      </c>
      <c r="B120" s="37">
        <f t="shared" si="19"/>
        <v>1382.8625826172347</v>
      </c>
      <c r="C120" s="38">
        <f t="shared" si="20"/>
        <v>53.8580144479813</v>
      </c>
      <c r="D120" s="37">
        <f t="shared" si="12"/>
        <v>193.88885201273268</v>
      </c>
      <c r="E120" s="38">
        <f t="shared" si="13"/>
        <v>3.7757745019462165E-08</v>
      </c>
      <c r="F120" s="38">
        <f t="shared" si="14"/>
        <v>-784.7999969793805</v>
      </c>
      <c r="G120" s="19">
        <f t="shared" si="15"/>
        <v>784.8000000000001</v>
      </c>
      <c r="H120" s="39">
        <f t="shared" si="16"/>
        <v>0.9999999980755485</v>
      </c>
      <c r="I120" s="12" t="str">
        <f t="shared" si="17"/>
        <v>Vitesse Cte</v>
      </c>
      <c r="J120" s="11">
        <f t="shared" si="18"/>
        <v>52</v>
      </c>
    </row>
    <row r="121" spans="1:10" ht="12.75">
      <c r="A121" s="10">
        <f t="shared" si="21"/>
        <v>52.5</v>
      </c>
      <c r="B121" s="37">
        <f t="shared" si="19"/>
        <v>1355.9335753838045</v>
      </c>
      <c r="C121" s="38">
        <f t="shared" si="20"/>
        <v>53.85801446686017</v>
      </c>
      <c r="D121" s="37">
        <f t="shared" si="12"/>
        <v>193.8888520806966</v>
      </c>
      <c r="E121" s="38">
        <f t="shared" si="13"/>
        <v>3.0880337931193937E-08</v>
      </c>
      <c r="F121" s="38">
        <f t="shared" si="14"/>
        <v>-784.799997529573</v>
      </c>
      <c r="G121" s="19">
        <f t="shared" si="15"/>
        <v>784.8000000000001</v>
      </c>
      <c r="H121" s="39">
        <f t="shared" si="16"/>
        <v>0.9999999984260788</v>
      </c>
      <c r="I121" s="12" t="str">
        <f t="shared" si="17"/>
        <v>Vitesse Cte</v>
      </c>
      <c r="J121" s="11">
        <f t="shared" si="18"/>
        <v>52.5</v>
      </c>
    </row>
    <row r="122" spans="1:10" ht="12.75">
      <c r="A122" s="10">
        <f t="shared" si="21"/>
        <v>53</v>
      </c>
      <c r="B122" s="37">
        <f t="shared" si="19"/>
        <v>1329.0045681426543</v>
      </c>
      <c r="C122" s="38">
        <f t="shared" si="20"/>
        <v>53.85801448230034</v>
      </c>
      <c r="D122" s="37">
        <f t="shared" si="12"/>
        <v>193.88885213628123</v>
      </c>
      <c r="E122" s="38">
        <f t="shared" si="13"/>
        <v>2.5255619107156235E-08</v>
      </c>
      <c r="F122" s="38">
        <f t="shared" si="14"/>
        <v>-784.7999979795505</v>
      </c>
      <c r="G122" s="19">
        <f t="shared" si="15"/>
        <v>784.8000000000001</v>
      </c>
      <c r="H122" s="39">
        <f t="shared" si="16"/>
        <v>0.9999999987127618</v>
      </c>
      <c r="I122" s="12" t="str">
        <f t="shared" si="17"/>
        <v>Vitesse Cte</v>
      </c>
      <c r="J122" s="11">
        <f t="shared" si="18"/>
        <v>53</v>
      </c>
    </row>
    <row r="123" spans="1:10" ht="12.75">
      <c r="A123" s="10">
        <f t="shared" si="21"/>
        <v>53.5</v>
      </c>
      <c r="B123" s="37">
        <f t="shared" si="19"/>
        <v>1302.0755608951902</v>
      </c>
      <c r="C123" s="38">
        <f t="shared" si="20"/>
        <v>53.85801449492815</v>
      </c>
      <c r="D123" s="37">
        <f t="shared" si="12"/>
        <v>193.88885218174133</v>
      </c>
      <c r="E123" s="38">
        <f t="shared" si="13"/>
        <v>2.065542048512725E-08</v>
      </c>
      <c r="F123" s="38">
        <f t="shared" si="14"/>
        <v>-784.7999983475664</v>
      </c>
      <c r="G123" s="19">
        <f t="shared" si="15"/>
        <v>784.8000000000001</v>
      </c>
      <c r="H123" s="39">
        <f t="shared" si="16"/>
        <v>0.9999999989472265</v>
      </c>
      <c r="I123" s="12" t="str">
        <f t="shared" si="17"/>
        <v>Vitesse Cte</v>
      </c>
      <c r="J123" s="11">
        <f t="shared" si="18"/>
        <v>53.5</v>
      </c>
    </row>
    <row r="124" spans="1:10" ht="12.75">
      <c r="A124" s="10">
        <f t="shared" si="21"/>
        <v>54</v>
      </c>
      <c r="B124" s="37">
        <f t="shared" si="19"/>
        <v>1275.1465536425621</v>
      </c>
      <c r="C124" s="38">
        <f t="shared" si="20"/>
        <v>53.85801450525586</v>
      </c>
      <c r="D124" s="37">
        <f t="shared" si="12"/>
        <v>193.8888522189211</v>
      </c>
      <c r="E124" s="38">
        <f t="shared" si="13"/>
        <v>1.6893126542072424E-08</v>
      </c>
      <c r="F124" s="38">
        <f t="shared" si="14"/>
        <v>-784.79999864855</v>
      </c>
      <c r="G124" s="19">
        <f t="shared" si="15"/>
        <v>784.8000000000001</v>
      </c>
      <c r="H124" s="39">
        <f t="shared" si="16"/>
        <v>0.9999999991389846</v>
      </c>
      <c r="I124" s="12" t="str">
        <f t="shared" si="17"/>
        <v>Vitesse Cte</v>
      </c>
      <c r="J124" s="11">
        <f t="shared" si="18"/>
        <v>54</v>
      </c>
    </row>
    <row r="125" spans="1:10" ht="12.75">
      <c r="A125" s="10">
        <f t="shared" si="21"/>
        <v>54.5</v>
      </c>
      <c r="B125" s="37">
        <f t="shared" si="19"/>
        <v>1248.2175463857109</v>
      </c>
      <c r="C125" s="38">
        <f t="shared" si="20"/>
        <v>53.85801451370242</v>
      </c>
      <c r="D125" s="37">
        <f t="shared" si="12"/>
        <v>193.88885224932872</v>
      </c>
      <c r="E125" s="38">
        <f t="shared" si="13"/>
        <v>1.3816118382692366E-08</v>
      </c>
      <c r="F125" s="38">
        <f t="shared" si="14"/>
        <v>-784.7999988947106</v>
      </c>
      <c r="G125" s="19">
        <f t="shared" si="15"/>
        <v>784.8000000000001</v>
      </c>
      <c r="H125" s="39">
        <f t="shared" si="16"/>
        <v>0.9999999992958148</v>
      </c>
      <c r="I125" s="12" t="str">
        <f t="shared" si="17"/>
        <v>Vitesse Cte</v>
      </c>
      <c r="J125" s="11">
        <f t="shared" si="18"/>
        <v>54.5</v>
      </c>
    </row>
    <row r="126" spans="1:10" ht="12.75">
      <c r="A126" s="10">
        <f t="shared" si="21"/>
        <v>55</v>
      </c>
      <c r="B126" s="37">
        <f t="shared" si="19"/>
        <v>1221.2885391254056</v>
      </c>
      <c r="C126" s="38">
        <f t="shared" si="20"/>
        <v>53.85801452061048</v>
      </c>
      <c r="D126" s="37">
        <f t="shared" si="12"/>
        <v>193.88885227419775</v>
      </c>
      <c r="E126" s="38">
        <f t="shared" si="13"/>
        <v>1.1299573543510633E-08</v>
      </c>
      <c r="F126" s="38">
        <f t="shared" si="14"/>
        <v>-784.7999990960342</v>
      </c>
      <c r="G126" s="19">
        <f t="shared" si="15"/>
        <v>784.8000000000001</v>
      </c>
      <c r="H126" s="39">
        <f t="shared" si="16"/>
        <v>0.9999999994240791</v>
      </c>
      <c r="I126" s="12" t="str">
        <f t="shared" si="17"/>
        <v>Vitesse Cte</v>
      </c>
      <c r="J126" s="11">
        <f t="shared" si="18"/>
        <v>55</v>
      </c>
    </row>
    <row r="127" spans="1:10" ht="12.75">
      <c r="A127" s="10">
        <f t="shared" si="21"/>
        <v>55.5</v>
      </c>
      <c r="B127" s="37">
        <f t="shared" si="19"/>
        <v>1194.3595318622754</v>
      </c>
      <c r="C127" s="38">
        <f t="shared" si="20"/>
        <v>53.85801452626027</v>
      </c>
      <c r="D127" s="37">
        <f t="shared" si="12"/>
        <v>193.88885229453697</v>
      </c>
      <c r="E127" s="38">
        <f t="shared" si="13"/>
        <v>9.241404086424154E-09</v>
      </c>
      <c r="F127" s="38">
        <f t="shared" si="14"/>
        <v>-784.7999992606877</v>
      </c>
      <c r="G127" s="19">
        <f t="shared" si="15"/>
        <v>784.8000000000001</v>
      </c>
      <c r="H127" s="39">
        <f t="shared" si="16"/>
        <v>0.9999999995289807</v>
      </c>
      <c r="I127" s="12" t="str">
        <f t="shared" si="17"/>
        <v>Vitesse Cte</v>
      </c>
      <c r="J127" s="11">
        <f t="shared" si="18"/>
        <v>55.5</v>
      </c>
    </row>
    <row r="128" spans="1:10" ht="12.75">
      <c r="A128" s="10">
        <f t="shared" si="21"/>
        <v>56</v>
      </c>
      <c r="B128" s="37">
        <f t="shared" si="19"/>
        <v>1167.4305245968349</v>
      </c>
      <c r="C128" s="38">
        <f t="shared" si="20"/>
        <v>53.85801453088097</v>
      </c>
      <c r="D128" s="37">
        <f t="shared" si="12"/>
        <v>193.8888523111715</v>
      </c>
      <c r="E128" s="38">
        <f t="shared" si="13"/>
        <v>7.558124082152062E-09</v>
      </c>
      <c r="F128" s="38">
        <f t="shared" si="14"/>
        <v>-784.7999993953501</v>
      </c>
      <c r="G128" s="19">
        <f t="shared" si="15"/>
        <v>784.8000000000001</v>
      </c>
      <c r="H128" s="39">
        <f t="shared" si="16"/>
        <v>0.9999999996147747</v>
      </c>
      <c r="I128" s="12" t="str">
        <f t="shared" si="17"/>
        <v>Vitesse Cte</v>
      </c>
      <c r="J128" s="11">
        <f t="shared" si="18"/>
        <v>56</v>
      </c>
    </row>
    <row r="129" spans="1:10" ht="12.75">
      <c r="A129" s="10">
        <f t="shared" si="21"/>
        <v>56.5</v>
      </c>
      <c r="B129" s="37">
        <f t="shared" si="19"/>
        <v>1140.5015173295048</v>
      </c>
      <c r="C129" s="38">
        <f t="shared" si="20"/>
        <v>53.858014534660036</v>
      </c>
      <c r="D129" s="37">
        <f t="shared" si="12"/>
        <v>193.88885232477614</v>
      </c>
      <c r="E129" s="38">
        <f t="shared" si="13"/>
        <v>6.181443268360454E-09</v>
      </c>
      <c r="F129" s="38">
        <f t="shared" si="14"/>
        <v>-784.7999995054846</v>
      </c>
      <c r="G129" s="19">
        <f t="shared" si="15"/>
        <v>784.8000000000001</v>
      </c>
      <c r="H129" s="39">
        <f t="shared" si="16"/>
        <v>0.999999999684942</v>
      </c>
      <c r="I129" s="12" t="str">
        <f t="shared" si="17"/>
        <v>Vitesse Cte</v>
      </c>
      <c r="J129" s="11">
        <f t="shared" si="18"/>
        <v>56.5</v>
      </c>
    </row>
    <row r="130" spans="1:10" ht="12.75">
      <c r="A130" s="10">
        <f t="shared" si="21"/>
        <v>57</v>
      </c>
      <c r="B130" s="37">
        <f t="shared" si="19"/>
        <v>1113.5725100606294</v>
      </c>
      <c r="C130" s="38">
        <f t="shared" si="20"/>
        <v>53.858014537750755</v>
      </c>
      <c r="D130" s="37">
        <f t="shared" si="12"/>
        <v>193.88885233590273</v>
      </c>
      <c r="E130" s="38">
        <f t="shared" si="13"/>
        <v>5.055521512531414E-09</v>
      </c>
      <c r="F130" s="38">
        <f t="shared" si="14"/>
        <v>-784.7999995955583</v>
      </c>
      <c r="G130" s="19">
        <f t="shared" si="15"/>
        <v>784.8000000000001</v>
      </c>
      <c r="H130" s="39">
        <f t="shared" si="16"/>
        <v>0.9999999997423283</v>
      </c>
      <c r="I130" s="12" t="str">
        <f t="shared" si="17"/>
        <v>Vitesse Cte</v>
      </c>
      <c r="J130" s="11">
        <f t="shared" si="18"/>
        <v>57</v>
      </c>
    </row>
    <row r="131" spans="1:10" ht="12.75">
      <c r="A131" s="10">
        <f t="shared" si="21"/>
        <v>57.5</v>
      </c>
      <c r="B131" s="37">
        <f t="shared" si="19"/>
        <v>1086.6435027904902</v>
      </c>
      <c r="C131" s="38">
        <f t="shared" si="20"/>
        <v>53.85801454027852</v>
      </c>
      <c r="D131" s="37">
        <f t="shared" si="12"/>
        <v>193.88885234500268</v>
      </c>
      <c r="E131" s="38">
        <f t="shared" si="13"/>
        <v>4.134680864353868E-09</v>
      </c>
      <c r="F131" s="38">
        <f t="shared" si="14"/>
        <v>-784.7999996692256</v>
      </c>
      <c r="G131" s="19">
        <f t="shared" si="15"/>
        <v>784.8000000000001</v>
      </c>
      <c r="H131" s="39">
        <f t="shared" si="16"/>
        <v>0.9999999997892622</v>
      </c>
      <c r="I131" s="12" t="str">
        <f t="shared" si="17"/>
        <v>Vitesse Cte</v>
      </c>
      <c r="J131" s="11">
        <f t="shared" si="18"/>
        <v>57.5</v>
      </c>
    </row>
    <row r="132" spans="1:10" ht="12.75">
      <c r="A132" s="10">
        <f t="shared" si="21"/>
        <v>58</v>
      </c>
      <c r="B132" s="37">
        <f t="shared" si="19"/>
        <v>1059.7144955193173</v>
      </c>
      <c r="C132" s="38">
        <f t="shared" si="20"/>
        <v>53.858014542345856</v>
      </c>
      <c r="D132" s="37">
        <f t="shared" si="12"/>
        <v>193.8888523524451</v>
      </c>
      <c r="E132" s="38">
        <f t="shared" si="13"/>
        <v>3.381568092208909E-09</v>
      </c>
      <c r="F132" s="38">
        <f t="shared" si="14"/>
        <v>-784.7999997294746</v>
      </c>
      <c r="G132" s="19">
        <f t="shared" si="15"/>
        <v>784.8000000000001</v>
      </c>
      <c r="H132" s="39">
        <f t="shared" si="16"/>
        <v>0.9999999998276472</v>
      </c>
      <c r="I132" s="12" t="str">
        <f t="shared" si="17"/>
        <v>Vitesse Cte</v>
      </c>
      <c r="J132" s="11">
        <f t="shared" si="18"/>
        <v>58</v>
      </c>
    </row>
    <row r="133" spans="1:10" ht="12.75">
      <c r="A133" s="10">
        <f t="shared" si="21"/>
        <v>58.5</v>
      </c>
      <c r="B133" s="37">
        <f t="shared" si="19"/>
        <v>1032.785488247299</v>
      </c>
      <c r="C133" s="38">
        <f t="shared" si="20"/>
        <v>53.85801454403664</v>
      </c>
      <c r="D133" s="37">
        <f t="shared" si="12"/>
        <v>193.88885235853192</v>
      </c>
      <c r="E133" s="38">
        <f t="shared" si="13"/>
        <v>2.765629858458851E-09</v>
      </c>
      <c r="F133" s="38">
        <f t="shared" si="14"/>
        <v>-784.7999997787497</v>
      </c>
      <c r="G133" s="19">
        <f t="shared" si="15"/>
        <v>784.8000000000001</v>
      </c>
      <c r="H133" s="39">
        <f t="shared" si="16"/>
        <v>0.9999999998590406</v>
      </c>
      <c r="I133" s="12" t="str">
        <f t="shared" si="17"/>
        <v>Vitesse Cte</v>
      </c>
      <c r="J133" s="11">
        <f t="shared" si="18"/>
        <v>58.5</v>
      </c>
    </row>
    <row r="134" spans="1:10" ht="12.75">
      <c r="A134" s="10">
        <f t="shared" si="21"/>
        <v>59</v>
      </c>
      <c r="B134" s="37">
        <f t="shared" si="19"/>
        <v>1005.8564809745893</v>
      </c>
      <c r="C134" s="38">
        <f t="shared" si="20"/>
        <v>53.85801454541946</v>
      </c>
      <c r="D134" s="37">
        <f t="shared" si="12"/>
        <v>193.88885236351004</v>
      </c>
      <c r="E134" s="38">
        <f t="shared" si="13"/>
        <v>2.2618806383434277E-09</v>
      </c>
      <c r="F134" s="38">
        <f t="shared" si="14"/>
        <v>-784.7999998190496</v>
      </c>
      <c r="G134" s="19">
        <f t="shared" si="15"/>
        <v>784.8000000000001</v>
      </c>
      <c r="H134" s="39">
        <f t="shared" si="16"/>
        <v>0.9999999998847157</v>
      </c>
      <c r="I134" s="12" t="str">
        <f t="shared" si="17"/>
        <v>Vitesse Cte</v>
      </c>
      <c r="J134" s="11">
        <f t="shared" si="18"/>
        <v>59</v>
      </c>
    </row>
    <row r="135" spans="1:10" ht="12.75">
      <c r="A135" s="10">
        <f t="shared" si="21"/>
        <v>59.5</v>
      </c>
      <c r="B135" s="37">
        <f t="shared" si="19"/>
        <v>978.9274737013142</v>
      </c>
      <c r="C135" s="38">
        <f t="shared" si="20"/>
        <v>53.8580145465504</v>
      </c>
      <c r="D135" s="37">
        <f t="shared" si="12"/>
        <v>193.88885236758145</v>
      </c>
      <c r="E135" s="38">
        <f t="shared" si="13"/>
        <v>1.8498894860385916E-09</v>
      </c>
      <c r="F135" s="38">
        <f t="shared" si="14"/>
        <v>-784.7999998520089</v>
      </c>
      <c r="G135" s="19">
        <f t="shared" si="15"/>
        <v>784.8000000000001</v>
      </c>
      <c r="H135" s="39">
        <f t="shared" si="16"/>
        <v>0.9999999999057144</v>
      </c>
      <c r="I135" s="12" t="str">
        <f t="shared" si="17"/>
        <v>Vitesse Cte</v>
      </c>
      <c r="J135" s="11">
        <f t="shared" si="18"/>
        <v>59.5</v>
      </c>
    </row>
    <row r="136" spans="1:10" ht="12.75">
      <c r="A136" s="10">
        <f t="shared" si="21"/>
        <v>60</v>
      </c>
      <c r="B136" s="37">
        <f t="shared" si="19"/>
        <v>951.9984664275765</v>
      </c>
      <c r="C136" s="38">
        <f t="shared" si="20"/>
        <v>53.85801454747534</v>
      </c>
      <c r="D136" s="37">
        <f t="shared" si="12"/>
        <v>193.88885237091122</v>
      </c>
      <c r="E136" s="38">
        <f t="shared" si="13"/>
        <v>1.5129415942283231E-09</v>
      </c>
      <c r="F136" s="38">
        <f t="shared" si="14"/>
        <v>-784.7999998789647</v>
      </c>
      <c r="G136" s="19">
        <f t="shared" si="15"/>
        <v>784.8000000000001</v>
      </c>
      <c r="H136" s="39">
        <f t="shared" si="16"/>
        <v>0.999999999922888</v>
      </c>
      <c r="I136" s="12" t="str">
        <f t="shared" si="17"/>
        <v>Vitesse Cte</v>
      </c>
      <c r="J136" s="11">
        <f t="shared" si="18"/>
        <v>60</v>
      </c>
    </row>
    <row r="137" spans="1:10" ht="12.75">
      <c r="A137" s="10">
        <f t="shared" si="21"/>
        <v>60.5</v>
      </c>
      <c r="B137" s="37">
        <f t="shared" si="19"/>
        <v>925.0694591534607</v>
      </c>
      <c r="C137" s="38">
        <f t="shared" si="20"/>
        <v>53.858014548231814</v>
      </c>
      <c r="D137" s="37">
        <f t="shared" si="12"/>
        <v>193.88885237363453</v>
      </c>
      <c r="E137" s="38">
        <f t="shared" si="13"/>
        <v>1.2373646995911259E-09</v>
      </c>
      <c r="F137" s="38">
        <f t="shared" si="14"/>
        <v>-784.7999999010109</v>
      </c>
      <c r="G137" s="19">
        <f t="shared" si="15"/>
        <v>784.8000000000001</v>
      </c>
      <c r="H137" s="39">
        <f t="shared" si="16"/>
        <v>0.9999999999369338</v>
      </c>
      <c r="I137" s="12" t="str">
        <f t="shared" si="17"/>
        <v>Vitesse Cte</v>
      </c>
      <c r="J137" s="11">
        <f t="shared" si="18"/>
        <v>60.5</v>
      </c>
    </row>
    <row r="138" spans="1:10" ht="12.75">
      <c r="A138" s="10">
        <f t="shared" si="21"/>
        <v>61</v>
      </c>
      <c r="B138" s="37">
        <f t="shared" si="19"/>
        <v>898.1404518790355</v>
      </c>
      <c r="C138" s="38">
        <f t="shared" si="20"/>
        <v>53.8580145488505</v>
      </c>
      <c r="D138" s="37">
        <f t="shared" si="12"/>
        <v>193.8888523758618</v>
      </c>
      <c r="E138" s="38">
        <f t="shared" si="13"/>
        <v>1.0119848070644367E-09</v>
      </c>
      <c r="F138" s="38">
        <f t="shared" si="14"/>
        <v>-784.7999999190413</v>
      </c>
      <c r="G138" s="19">
        <f t="shared" si="15"/>
        <v>784.8000000000001</v>
      </c>
      <c r="H138" s="39">
        <f t="shared" si="16"/>
        <v>0.999999999948421</v>
      </c>
      <c r="I138" s="12" t="str">
        <f t="shared" si="17"/>
        <v>Vitesse Cte</v>
      </c>
      <c r="J138" s="11">
        <f t="shared" si="18"/>
        <v>61</v>
      </c>
    </row>
    <row r="139" spans="1:10" ht="12.75">
      <c r="A139" s="10">
        <f t="shared" si="21"/>
        <v>61.5</v>
      </c>
      <c r="B139" s="37">
        <f t="shared" si="19"/>
        <v>871.2114446043572</v>
      </c>
      <c r="C139" s="38">
        <f t="shared" si="20"/>
        <v>53.85801454935649</v>
      </c>
      <c r="D139" s="37">
        <f t="shared" si="12"/>
        <v>193.88885237768338</v>
      </c>
      <c r="E139" s="38">
        <f t="shared" si="13"/>
        <v>8.276543894680799E-10</v>
      </c>
      <c r="F139" s="38">
        <f t="shared" si="14"/>
        <v>-784.7999999337877</v>
      </c>
      <c r="G139" s="19">
        <f t="shared" si="15"/>
        <v>784.8000000000001</v>
      </c>
      <c r="H139" s="39">
        <f t="shared" si="16"/>
        <v>0.9999999999578161</v>
      </c>
      <c r="I139" s="12" t="str">
        <f t="shared" si="17"/>
        <v>Vitesse Cte</v>
      </c>
      <c r="J139" s="11">
        <f t="shared" si="18"/>
        <v>61.5</v>
      </c>
    </row>
    <row r="140" spans="1:10" ht="12.75">
      <c r="A140" s="10">
        <f t="shared" si="21"/>
        <v>62</v>
      </c>
      <c r="B140" s="37">
        <f t="shared" si="19"/>
        <v>844.282437329472</v>
      </c>
      <c r="C140" s="38">
        <f t="shared" si="20"/>
        <v>53.85801454977032</v>
      </c>
      <c r="D140" s="37">
        <f t="shared" si="12"/>
        <v>193.88885237917316</v>
      </c>
      <c r="E140" s="38">
        <f t="shared" si="13"/>
        <v>6.769013793928024E-10</v>
      </c>
      <c r="F140" s="38">
        <f t="shared" si="14"/>
        <v>-784.799999945848</v>
      </c>
      <c r="G140" s="19">
        <f t="shared" si="15"/>
        <v>784.8000000000001</v>
      </c>
      <c r="H140" s="39">
        <f t="shared" si="16"/>
        <v>0.9999999999654997</v>
      </c>
      <c r="I140" s="12" t="str">
        <f t="shared" si="17"/>
        <v>Vitesse Cte</v>
      </c>
      <c r="J140" s="11">
        <f t="shared" si="18"/>
        <v>62</v>
      </c>
    </row>
    <row r="141" spans="1:10" ht="12.75">
      <c r="A141" s="10">
        <f t="shared" si="21"/>
        <v>62.5</v>
      </c>
      <c r="B141" s="37">
        <f t="shared" si="19"/>
        <v>817.3534300544177</v>
      </c>
      <c r="C141" s="38">
        <f t="shared" si="20"/>
        <v>53.85801455010877</v>
      </c>
      <c r="D141" s="37">
        <f t="shared" si="12"/>
        <v>193.88885238039157</v>
      </c>
      <c r="E141" s="38">
        <f t="shared" si="13"/>
        <v>5.536065827982384E-10</v>
      </c>
      <c r="F141" s="38">
        <f t="shared" si="14"/>
        <v>-784.7999999557115</v>
      </c>
      <c r="G141" s="19">
        <f t="shared" si="15"/>
        <v>784.8000000000001</v>
      </c>
      <c r="H141" s="39">
        <f t="shared" si="16"/>
        <v>0.9999999999717838</v>
      </c>
      <c r="I141" s="12" t="str">
        <f t="shared" si="17"/>
        <v>Vitesse Cte</v>
      </c>
      <c r="J141" s="11">
        <f t="shared" si="18"/>
        <v>62.5</v>
      </c>
    </row>
    <row r="142" spans="1:10" ht="12.75">
      <c r="A142" s="10">
        <f t="shared" si="21"/>
        <v>63</v>
      </c>
      <c r="B142" s="37">
        <f t="shared" si="19"/>
        <v>790.4244227792249</v>
      </c>
      <c r="C142" s="38">
        <f t="shared" si="20"/>
        <v>53.858014550385576</v>
      </c>
      <c r="D142" s="37">
        <f t="shared" si="12"/>
        <v>193.8888523813881</v>
      </c>
      <c r="E142" s="38">
        <f t="shared" si="13"/>
        <v>4.52769199910108E-10</v>
      </c>
      <c r="F142" s="38">
        <f t="shared" si="14"/>
        <v>-784.7999999637785</v>
      </c>
      <c r="G142" s="19">
        <f t="shared" si="15"/>
        <v>784.8000000000001</v>
      </c>
      <c r="H142" s="39">
        <f t="shared" si="16"/>
        <v>0.9999999999769235</v>
      </c>
      <c r="I142" s="12" t="str">
        <f t="shared" si="17"/>
        <v>Vitesse Cte</v>
      </c>
      <c r="J142" s="11">
        <f t="shared" si="18"/>
        <v>63</v>
      </c>
    </row>
    <row r="143" spans="1:10" ht="12.75">
      <c r="A143" s="10">
        <f t="shared" si="21"/>
        <v>63.5</v>
      </c>
      <c r="B143" s="37">
        <f t="shared" si="19"/>
        <v>763.4954155039189</v>
      </c>
      <c r="C143" s="38">
        <f t="shared" si="20"/>
        <v>53.85801455061196</v>
      </c>
      <c r="D143" s="37">
        <f t="shared" si="12"/>
        <v>193.88885238220305</v>
      </c>
      <c r="E143" s="38">
        <f t="shared" si="13"/>
        <v>3.702993467413762E-10</v>
      </c>
      <c r="F143" s="38">
        <f t="shared" si="14"/>
        <v>-784.7999999703761</v>
      </c>
      <c r="G143" s="19">
        <f t="shared" si="15"/>
        <v>784.8000000000001</v>
      </c>
      <c r="H143" s="39">
        <f t="shared" si="16"/>
        <v>0.9999999999811267</v>
      </c>
      <c r="I143" s="12" t="str">
        <f t="shared" si="17"/>
        <v>Vitesse Cte</v>
      </c>
      <c r="J143" s="11">
        <f t="shared" si="18"/>
        <v>63.5</v>
      </c>
    </row>
    <row r="144" spans="1:10" ht="12.75">
      <c r="A144" s="10">
        <f t="shared" si="21"/>
        <v>64</v>
      </c>
      <c r="B144" s="37">
        <f t="shared" si="19"/>
        <v>736.5664082285203</v>
      </c>
      <c r="C144" s="38">
        <f t="shared" si="20"/>
        <v>53.85801455079711</v>
      </c>
      <c r="D144" s="37">
        <f aca="true" t="shared" si="22" ref="D144:D207">C144*3.6</f>
        <v>193.8888523828696</v>
      </c>
      <c r="E144" s="38">
        <f aca="true" t="shared" si="23" ref="E144:E207">(G144+F144)/B$9</f>
        <v>3.0285036700661295E-10</v>
      </c>
      <c r="F144" s="38">
        <f aca="true" t="shared" si="24" ref="F144:F207">-B$13*B$12*B$11*POWER(C144,2)/2</f>
        <v>-784.799999975772</v>
      </c>
      <c r="G144" s="19">
        <f aca="true" t="shared" si="25" ref="G144:G207">B$9*B$8</f>
        <v>784.8000000000001</v>
      </c>
      <c r="H144" s="39">
        <f aca="true" t="shared" si="26" ref="H144:H207">D144/$J$7</f>
        <v>0.9999999999845645</v>
      </c>
      <c r="I144" s="12" t="str">
        <f aca="true" t="shared" si="27" ref="I144:I207">IF(H144&lt;$L$10,"Accélération",IF(H144&gt;$L$11,"Vitesse Cte","---"))</f>
        <v>Vitesse Cte</v>
      </c>
      <c r="J144" s="11">
        <f aca="true" t="shared" si="28" ref="J144:J207">A144</f>
        <v>64</v>
      </c>
    </row>
    <row r="145" spans="1:10" ht="12.75">
      <c r="A145" s="10">
        <f t="shared" si="21"/>
        <v>64.5</v>
      </c>
      <c r="B145" s="37">
        <f aca="true" t="shared" si="29" ref="B145:B208">MAX(0,B144-C145*B$14)</f>
        <v>709.637400953046</v>
      </c>
      <c r="C145" s="38">
        <f aca="true" t="shared" si="30" ref="C145:C208">C144+E144*B$14</f>
        <v>53.85801455094853</v>
      </c>
      <c r="D145" s="37">
        <f t="shared" si="22"/>
        <v>193.88885238341473</v>
      </c>
      <c r="E145" s="38">
        <f t="shared" si="23"/>
        <v>2.476880922586133E-10</v>
      </c>
      <c r="F145" s="38">
        <f t="shared" si="24"/>
        <v>-784.799999980185</v>
      </c>
      <c r="G145" s="19">
        <f t="shared" si="25"/>
        <v>784.8000000000001</v>
      </c>
      <c r="H145" s="39">
        <f t="shared" si="26"/>
        <v>0.999999999987376</v>
      </c>
      <c r="I145" s="12" t="str">
        <f t="shared" si="27"/>
        <v>Vitesse Cte</v>
      </c>
      <c r="J145" s="11">
        <f t="shared" si="28"/>
        <v>64.5</v>
      </c>
    </row>
    <row r="146" spans="1:10" ht="12.75">
      <c r="A146" s="10">
        <f t="shared" si="21"/>
        <v>65</v>
      </c>
      <c r="B146" s="37">
        <f t="shared" si="29"/>
        <v>682.7083936775099</v>
      </c>
      <c r="C146" s="38">
        <f t="shared" si="30"/>
        <v>53.85801455107237</v>
      </c>
      <c r="D146" s="37">
        <f t="shared" si="22"/>
        <v>193.88885238386055</v>
      </c>
      <c r="E146" s="38">
        <f t="shared" si="23"/>
        <v>2.0257431287973304E-10</v>
      </c>
      <c r="F146" s="38">
        <f t="shared" si="24"/>
        <v>-784.7999999837941</v>
      </c>
      <c r="G146" s="19">
        <f t="shared" si="25"/>
        <v>784.8000000000001</v>
      </c>
      <c r="H146" s="39">
        <f t="shared" si="26"/>
        <v>0.9999999999896754</v>
      </c>
      <c r="I146" s="12" t="str">
        <f t="shared" si="27"/>
        <v>Vitesse Cte</v>
      </c>
      <c r="J146" s="11">
        <f t="shared" si="28"/>
        <v>65</v>
      </c>
    </row>
    <row r="147" spans="1:10" ht="12.75">
      <c r="A147" s="10">
        <f t="shared" si="21"/>
        <v>65.5</v>
      </c>
      <c r="B147" s="37">
        <f t="shared" si="29"/>
        <v>655.779386401923</v>
      </c>
      <c r="C147" s="38">
        <f t="shared" si="30"/>
        <v>53.85801455117366</v>
      </c>
      <c r="D147" s="37">
        <f t="shared" si="22"/>
        <v>193.88885238422517</v>
      </c>
      <c r="E147" s="38">
        <f t="shared" si="23"/>
        <v>1.6567582861171103E-10</v>
      </c>
      <c r="F147" s="38">
        <f t="shared" si="24"/>
        <v>-784.799999986746</v>
      </c>
      <c r="G147" s="19">
        <f t="shared" si="25"/>
        <v>784.8000000000001</v>
      </c>
      <c r="H147" s="39">
        <f t="shared" si="26"/>
        <v>0.999999999991556</v>
      </c>
      <c r="I147" s="12" t="str">
        <f t="shared" si="27"/>
        <v>Vitesse Cte</v>
      </c>
      <c r="J147" s="11">
        <f t="shared" si="28"/>
        <v>65.5</v>
      </c>
    </row>
    <row r="148" spans="1:10" ht="12.75">
      <c r="A148" s="10">
        <f t="shared" si="21"/>
        <v>66</v>
      </c>
      <c r="B148" s="37">
        <f t="shared" si="29"/>
        <v>628.8503791262948</v>
      </c>
      <c r="C148" s="38">
        <f t="shared" si="30"/>
        <v>53.858014551256495</v>
      </c>
      <c r="D148" s="37">
        <f t="shared" si="22"/>
        <v>193.88885238452337</v>
      </c>
      <c r="E148" s="38">
        <f t="shared" si="23"/>
        <v>1.355004997094511E-10</v>
      </c>
      <c r="F148" s="38">
        <f t="shared" si="24"/>
        <v>-784.79999998916</v>
      </c>
      <c r="G148" s="19">
        <f t="shared" si="25"/>
        <v>784.8000000000001</v>
      </c>
      <c r="H148" s="39">
        <f t="shared" si="26"/>
        <v>0.999999999993094</v>
      </c>
      <c r="I148" s="12" t="str">
        <f t="shared" si="27"/>
        <v>Vitesse Cte</v>
      </c>
      <c r="J148" s="11">
        <f t="shared" si="28"/>
        <v>66</v>
      </c>
    </row>
    <row r="149" spans="1:10" ht="12.75">
      <c r="A149" s="10">
        <f t="shared" si="21"/>
        <v>66.5</v>
      </c>
      <c r="B149" s="37">
        <f t="shared" si="29"/>
        <v>601.9213718506327</v>
      </c>
      <c r="C149" s="38">
        <f t="shared" si="30"/>
        <v>53.858014551324246</v>
      </c>
      <c r="D149" s="37">
        <f t="shared" si="22"/>
        <v>193.8888523847673</v>
      </c>
      <c r="E149" s="38">
        <f t="shared" si="23"/>
        <v>1.1081908724008826E-10</v>
      </c>
      <c r="F149" s="38">
        <f t="shared" si="24"/>
        <v>-784.7999999911345</v>
      </c>
      <c r="G149" s="19">
        <f t="shared" si="25"/>
        <v>784.8000000000001</v>
      </c>
      <c r="H149" s="39">
        <f t="shared" si="26"/>
        <v>0.999999999994352</v>
      </c>
      <c r="I149" s="12" t="str">
        <f t="shared" si="27"/>
        <v>Vitesse Cte</v>
      </c>
      <c r="J149" s="11">
        <f t="shared" si="28"/>
        <v>66.5</v>
      </c>
    </row>
    <row r="150" spans="1:10" ht="12.75">
      <c r="A150" s="10">
        <f t="shared" si="21"/>
        <v>67</v>
      </c>
      <c r="B150" s="37">
        <f t="shared" si="29"/>
        <v>574.9923645749428</v>
      </c>
      <c r="C150" s="38">
        <f t="shared" si="30"/>
        <v>53.858014551379654</v>
      </c>
      <c r="D150" s="37">
        <f t="shared" si="22"/>
        <v>193.88885238496675</v>
      </c>
      <c r="E150" s="38">
        <f t="shared" si="23"/>
        <v>9.063398920261534E-11</v>
      </c>
      <c r="F150" s="38">
        <f t="shared" si="24"/>
        <v>-784.7999999927493</v>
      </c>
      <c r="G150" s="19">
        <f t="shared" si="25"/>
        <v>784.8000000000001</v>
      </c>
      <c r="H150" s="39">
        <f t="shared" si="26"/>
        <v>0.9999999999953807</v>
      </c>
      <c r="I150" s="12" t="str">
        <f t="shared" si="27"/>
        <v>Vitesse Cte</v>
      </c>
      <c r="J150" s="11">
        <f t="shared" si="28"/>
        <v>67</v>
      </c>
    </row>
    <row r="151" spans="1:10" ht="12.75">
      <c r="A151" s="10">
        <f t="shared" si="21"/>
        <v>67.5</v>
      </c>
      <c r="B151" s="37">
        <f t="shared" si="29"/>
        <v>548.0633572992303</v>
      </c>
      <c r="C151" s="38">
        <f t="shared" si="30"/>
        <v>53.85801455142497</v>
      </c>
      <c r="D151" s="37">
        <f t="shared" si="22"/>
        <v>193.8888523851299</v>
      </c>
      <c r="E151" s="38">
        <f t="shared" si="23"/>
        <v>7.412523927996518E-11</v>
      </c>
      <c r="F151" s="38">
        <f t="shared" si="24"/>
        <v>-784.79999999407</v>
      </c>
      <c r="G151" s="19">
        <f t="shared" si="25"/>
        <v>784.8000000000001</v>
      </c>
      <c r="H151" s="39">
        <f t="shared" si="26"/>
        <v>0.9999999999962221</v>
      </c>
      <c r="I151" s="12" t="str">
        <f t="shared" si="27"/>
        <v>Vitesse Cte</v>
      </c>
      <c r="J151" s="11">
        <f t="shared" si="28"/>
        <v>67.5</v>
      </c>
    </row>
    <row r="152" spans="1:10" ht="12.75">
      <c r="A152" s="10">
        <f t="shared" si="21"/>
        <v>68</v>
      </c>
      <c r="B152" s="37">
        <f t="shared" si="29"/>
        <v>521.1343500234993</v>
      </c>
      <c r="C152" s="38">
        <f t="shared" si="30"/>
        <v>53.858014551462034</v>
      </c>
      <c r="D152" s="37">
        <f t="shared" si="22"/>
        <v>193.88885238526333</v>
      </c>
      <c r="E152" s="38">
        <f t="shared" si="23"/>
        <v>6.062492730052327E-11</v>
      </c>
      <c r="F152" s="38">
        <f t="shared" si="24"/>
        <v>-784.7999999951501</v>
      </c>
      <c r="G152" s="19">
        <f t="shared" si="25"/>
        <v>784.8000000000001</v>
      </c>
      <c r="H152" s="39">
        <f t="shared" si="26"/>
        <v>0.9999999999969104</v>
      </c>
      <c r="I152" s="12" t="str">
        <f t="shared" si="27"/>
        <v>Vitesse Cte</v>
      </c>
      <c r="J152" s="11">
        <f t="shared" si="28"/>
        <v>68</v>
      </c>
    </row>
    <row r="153" spans="1:10" ht="12.75">
      <c r="A153" s="10">
        <f t="shared" si="21"/>
        <v>68.5</v>
      </c>
      <c r="B153" s="37">
        <f t="shared" si="29"/>
        <v>494.20534274775315</v>
      </c>
      <c r="C153" s="38">
        <f t="shared" si="30"/>
        <v>53.858014551492346</v>
      </c>
      <c r="D153" s="37">
        <f t="shared" si="22"/>
        <v>193.88885238537245</v>
      </c>
      <c r="E153" s="38">
        <f t="shared" si="23"/>
        <v>4.958167210133979E-11</v>
      </c>
      <c r="F153" s="38">
        <f t="shared" si="24"/>
        <v>-784.7999999960335</v>
      </c>
      <c r="G153" s="19">
        <f t="shared" si="25"/>
        <v>784.8000000000001</v>
      </c>
      <c r="H153" s="39">
        <f t="shared" si="26"/>
        <v>0.9999999999974731</v>
      </c>
      <c r="I153" s="12" t="str">
        <f t="shared" si="27"/>
        <v>Vitesse Cte</v>
      </c>
      <c r="J153" s="11">
        <f t="shared" si="28"/>
        <v>68.5</v>
      </c>
    </row>
    <row r="154" spans="1:10" ht="12.75">
      <c r="A154" s="10">
        <f t="shared" si="21"/>
        <v>69</v>
      </c>
      <c r="B154" s="37">
        <f t="shared" si="29"/>
        <v>467.27633547199457</v>
      </c>
      <c r="C154" s="38">
        <f t="shared" si="30"/>
        <v>53.85801455151714</v>
      </c>
      <c r="D154" s="37">
        <f t="shared" si="22"/>
        <v>193.8888523854617</v>
      </c>
      <c r="E154" s="38">
        <f t="shared" si="23"/>
        <v>4.055067392982892E-11</v>
      </c>
      <c r="F154" s="38">
        <f t="shared" si="24"/>
        <v>-784.799999996756</v>
      </c>
      <c r="G154" s="19">
        <f t="shared" si="25"/>
        <v>784.8000000000001</v>
      </c>
      <c r="H154" s="39">
        <f t="shared" si="26"/>
        <v>0.9999999999979334</v>
      </c>
      <c r="I154" s="12" t="str">
        <f t="shared" si="27"/>
        <v>Vitesse Cte</v>
      </c>
      <c r="J154" s="11">
        <f t="shared" si="28"/>
        <v>69</v>
      </c>
    </row>
    <row r="155" spans="1:10" ht="12.75">
      <c r="A155" s="10">
        <f t="shared" si="21"/>
        <v>69.5</v>
      </c>
      <c r="B155" s="37">
        <f t="shared" si="29"/>
        <v>440.3473281962259</v>
      </c>
      <c r="C155" s="38">
        <f t="shared" si="30"/>
        <v>53.85801455153741</v>
      </c>
      <c r="D155" s="37">
        <f t="shared" si="22"/>
        <v>193.88885238553468</v>
      </c>
      <c r="E155" s="38">
        <f t="shared" si="23"/>
        <v>3.316671381980996E-11</v>
      </c>
      <c r="F155" s="38">
        <f t="shared" si="24"/>
        <v>-784.7999999973467</v>
      </c>
      <c r="G155" s="19">
        <f t="shared" si="25"/>
        <v>784.8000000000001</v>
      </c>
      <c r="H155" s="39">
        <f t="shared" si="26"/>
        <v>0.9999999999983098</v>
      </c>
      <c r="I155" s="12" t="str">
        <f t="shared" si="27"/>
        <v>Vitesse Cte</v>
      </c>
      <c r="J155" s="11">
        <f t="shared" si="28"/>
        <v>69.5</v>
      </c>
    </row>
    <row r="156" spans="1:10" ht="12.75">
      <c r="A156" s="10">
        <f t="shared" si="21"/>
        <v>70</v>
      </c>
      <c r="B156" s="37">
        <f t="shared" si="29"/>
        <v>413.4183209204489</v>
      </c>
      <c r="C156" s="38">
        <f t="shared" si="30"/>
        <v>53.85801455155399</v>
      </c>
      <c r="D156" s="37">
        <f t="shared" si="22"/>
        <v>193.8888523855944</v>
      </c>
      <c r="E156" s="38">
        <f t="shared" si="23"/>
        <v>2.7125679480377584E-11</v>
      </c>
      <c r="F156" s="38">
        <f t="shared" si="24"/>
        <v>-784.79999999783</v>
      </c>
      <c r="G156" s="19">
        <f t="shared" si="25"/>
        <v>784.8000000000001</v>
      </c>
      <c r="H156" s="39">
        <f t="shared" si="26"/>
        <v>0.9999999999986178</v>
      </c>
      <c r="I156" s="12" t="str">
        <f t="shared" si="27"/>
        <v>Vitesse Cte</v>
      </c>
      <c r="J156" s="11">
        <f t="shared" si="28"/>
        <v>70</v>
      </c>
    </row>
    <row r="157" spans="1:10" ht="12.75">
      <c r="A157" s="10">
        <f t="shared" si="21"/>
        <v>70.5</v>
      </c>
      <c r="B157" s="37">
        <f t="shared" si="29"/>
        <v>386.4893136446651</v>
      </c>
      <c r="C157" s="38">
        <f t="shared" si="30"/>
        <v>53.85801455156756</v>
      </c>
      <c r="D157" s="37">
        <f t="shared" si="22"/>
        <v>193.88885238564322</v>
      </c>
      <c r="E157" s="38">
        <f t="shared" si="23"/>
        <v>2.2183144210430328E-11</v>
      </c>
      <c r="F157" s="38">
        <f t="shared" si="24"/>
        <v>-784.7999999982254</v>
      </c>
      <c r="G157" s="19">
        <f t="shared" si="25"/>
        <v>784.8000000000001</v>
      </c>
      <c r="H157" s="39">
        <f t="shared" si="26"/>
        <v>0.9999999999988697</v>
      </c>
      <c r="I157" s="12" t="str">
        <f t="shared" si="27"/>
        <v>Vitesse Cte</v>
      </c>
      <c r="J157" s="11">
        <f t="shared" si="28"/>
        <v>70.5</v>
      </c>
    </row>
    <row r="158" spans="1:10" ht="12.75">
      <c r="A158" s="10">
        <f t="shared" si="21"/>
        <v>71</v>
      </c>
      <c r="B158" s="37">
        <f t="shared" si="29"/>
        <v>359.5603063688758</v>
      </c>
      <c r="C158" s="38">
        <f t="shared" si="30"/>
        <v>53.85801455157865</v>
      </c>
      <c r="D158" s="37">
        <f t="shared" si="22"/>
        <v>193.88885238568315</v>
      </c>
      <c r="E158" s="38">
        <f t="shared" si="23"/>
        <v>1.81429982148984E-11</v>
      </c>
      <c r="F158" s="38">
        <f t="shared" si="24"/>
        <v>-784.7999999985486</v>
      </c>
      <c r="G158" s="19">
        <f t="shared" si="25"/>
        <v>784.8000000000001</v>
      </c>
      <c r="H158" s="39">
        <f t="shared" si="26"/>
        <v>0.9999999999990756</v>
      </c>
      <c r="I158" s="12" t="str">
        <f t="shared" si="27"/>
        <v>Vitesse Cte</v>
      </c>
      <c r="J158" s="11">
        <f t="shared" si="28"/>
        <v>71</v>
      </c>
    </row>
    <row r="159" spans="1:10" ht="12.75">
      <c r="A159" s="10">
        <f t="shared" si="21"/>
        <v>71.5</v>
      </c>
      <c r="B159" s="37">
        <f t="shared" si="29"/>
        <v>332.6312990930819</v>
      </c>
      <c r="C159" s="38">
        <f t="shared" si="30"/>
        <v>53.85801455158772</v>
      </c>
      <c r="D159" s="37">
        <f t="shared" si="22"/>
        <v>193.8888523857158</v>
      </c>
      <c r="E159" s="38">
        <f t="shared" si="23"/>
        <v>1.483755340814241E-11</v>
      </c>
      <c r="F159" s="38">
        <f t="shared" si="24"/>
        <v>-784.7999999988131</v>
      </c>
      <c r="G159" s="19">
        <f t="shared" si="25"/>
        <v>784.8000000000001</v>
      </c>
      <c r="H159" s="39">
        <f t="shared" si="26"/>
        <v>0.999999999999244</v>
      </c>
      <c r="I159" s="12" t="str">
        <f t="shared" si="27"/>
        <v>Vitesse Cte</v>
      </c>
      <c r="J159" s="11">
        <f t="shared" si="28"/>
        <v>71.5</v>
      </c>
    </row>
    <row r="160" spans="1:10" ht="12.75">
      <c r="A160" s="10">
        <f t="shared" si="21"/>
        <v>72</v>
      </c>
      <c r="B160" s="37">
        <f t="shared" si="29"/>
        <v>305.70229181728433</v>
      </c>
      <c r="C160" s="38">
        <f t="shared" si="30"/>
        <v>53.85801455159514</v>
      </c>
      <c r="D160" s="37">
        <f t="shared" si="22"/>
        <v>193.8888523857425</v>
      </c>
      <c r="E160" s="38">
        <f t="shared" si="23"/>
        <v>1.213464884131099E-11</v>
      </c>
      <c r="F160" s="38">
        <f t="shared" si="24"/>
        <v>-784.7999999990293</v>
      </c>
      <c r="G160" s="19">
        <f t="shared" si="25"/>
        <v>784.8000000000001</v>
      </c>
      <c r="H160" s="39">
        <f t="shared" si="26"/>
        <v>0.9999999999993817</v>
      </c>
      <c r="I160" s="12" t="str">
        <f t="shared" si="27"/>
        <v>Vitesse Cte</v>
      </c>
      <c r="J160" s="11">
        <f t="shared" si="28"/>
        <v>72</v>
      </c>
    </row>
    <row r="161" spans="1:10" ht="12.75">
      <c r="A161" s="10">
        <f t="shared" si="21"/>
        <v>72.5</v>
      </c>
      <c r="B161" s="37">
        <f t="shared" si="29"/>
        <v>278.77328454148375</v>
      </c>
      <c r="C161" s="38">
        <f t="shared" si="30"/>
        <v>53.85801455160121</v>
      </c>
      <c r="D161" s="37">
        <f t="shared" si="22"/>
        <v>193.88885238576435</v>
      </c>
      <c r="E161" s="38">
        <f t="shared" si="23"/>
        <v>9.924860933097079E-12</v>
      </c>
      <c r="F161" s="38">
        <f t="shared" si="24"/>
        <v>-784.7999999992061</v>
      </c>
      <c r="G161" s="19">
        <f t="shared" si="25"/>
        <v>784.8000000000001</v>
      </c>
      <c r="H161" s="39">
        <f t="shared" si="26"/>
        <v>0.9999999999994944</v>
      </c>
      <c r="I161" s="12" t="str">
        <f t="shared" si="27"/>
        <v>Vitesse Cte</v>
      </c>
      <c r="J161" s="11">
        <f t="shared" si="28"/>
        <v>72.5</v>
      </c>
    </row>
    <row r="162" spans="1:10" ht="12.75">
      <c r="A162" s="10">
        <f t="shared" si="21"/>
        <v>73</v>
      </c>
      <c r="B162" s="37">
        <f t="shared" si="29"/>
        <v>251.84427726568066</v>
      </c>
      <c r="C162" s="38">
        <f t="shared" si="30"/>
        <v>53.85801455160617</v>
      </c>
      <c r="D162" s="37">
        <f t="shared" si="22"/>
        <v>193.8888523857822</v>
      </c>
      <c r="E162" s="38">
        <f t="shared" si="23"/>
        <v>8.117240213323385E-12</v>
      </c>
      <c r="F162" s="38">
        <f t="shared" si="24"/>
        <v>-784.7999999993507</v>
      </c>
      <c r="G162" s="19">
        <f t="shared" si="25"/>
        <v>784.8000000000001</v>
      </c>
      <c r="H162" s="39">
        <f t="shared" si="26"/>
        <v>0.9999999999995864</v>
      </c>
      <c r="I162" s="12" t="str">
        <f t="shared" si="27"/>
        <v>Vitesse Cte</v>
      </c>
      <c r="J162" s="11">
        <f t="shared" si="28"/>
        <v>73</v>
      </c>
    </row>
    <row r="163" spans="1:10" ht="12.75">
      <c r="A163" s="10">
        <f t="shared" si="21"/>
        <v>73.5</v>
      </c>
      <c r="B163" s="37">
        <f t="shared" si="29"/>
        <v>224.91526998987555</v>
      </c>
      <c r="C163" s="38">
        <f t="shared" si="30"/>
        <v>53.858014551610225</v>
      </c>
      <c r="D163" s="37">
        <f t="shared" si="22"/>
        <v>193.8888523857968</v>
      </c>
      <c r="E163" s="38">
        <f t="shared" si="23"/>
        <v>6.639311322942376E-12</v>
      </c>
      <c r="F163" s="38">
        <f t="shared" si="24"/>
        <v>-784.7999999994689</v>
      </c>
      <c r="G163" s="19">
        <f t="shared" si="25"/>
        <v>784.8000000000001</v>
      </c>
      <c r="H163" s="39">
        <f t="shared" si="26"/>
        <v>0.9999999999996618</v>
      </c>
      <c r="I163" s="12" t="str">
        <f t="shared" si="27"/>
        <v>Vitesse Cte</v>
      </c>
      <c r="J163" s="11">
        <f t="shared" si="28"/>
        <v>73.5</v>
      </c>
    </row>
    <row r="164" spans="1:10" ht="12.75">
      <c r="A164" s="10">
        <f t="shared" si="21"/>
        <v>74</v>
      </c>
      <c r="B164" s="37">
        <f t="shared" si="29"/>
        <v>197.98626271406877</v>
      </c>
      <c r="C164" s="38">
        <f t="shared" si="30"/>
        <v>53.85801455161354</v>
      </c>
      <c r="D164" s="37">
        <f t="shared" si="22"/>
        <v>193.88885238580875</v>
      </c>
      <c r="E164" s="38">
        <f t="shared" si="23"/>
        <v>5.431388672150206E-12</v>
      </c>
      <c r="F164" s="38">
        <f t="shared" si="24"/>
        <v>-784.7999999995656</v>
      </c>
      <c r="G164" s="19">
        <f t="shared" si="25"/>
        <v>784.8000000000001</v>
      </c>
      <c r="H164" s="39">
        <f t="shared" si="26"/>
        <v>0.9999999999997234</v>
      </c>
      <c r="I164" s="12" t="str">
        <f t="shared" si="27"/>
        <v>Vitesse Cte</v>
      </c>
      <c r="J164" s="11">
        <f t="shared" si="28"/>
        <v>74</v>
      </c>
    </row>
    <row r="165" spans="1:10" ht="12.75">
      <c r="A165" s="10">
        <f t="shared" si="21"/>
        <v>74.5</v>
      </c>
      <c r="B165" s="37">
        <f t="shared" si="29"/>
        <v>171.05725543826065</v>
      </c>
      <c r="C165" s="38">
        <f t="shared" si="30"/>
        <v>53.85801455161626</v>
      </c>
      <c r="D165" s="37">
        <f t="shared" si="22"/>
        <v>193.88885238581852</v>
      </c>
      <c r="E165" s="38">
        <f t="shared" si="23"/>
        <v>4.442313183972147E-12</v>
      </c>
      <c r="F165" s="38">
        <f t="shared" si="24"/>
        <v>-784.7999999996447</v>
      </c>
      <c r="G165" s="19">
        <f t="shared" si="25"/>
        <v>784.8000000000001</v>
      </c>
      <c r="H165" s="39">
        <f t="shared" si="26"/>
        <v>0.9999999999997738</v>
      </c>
      <c r="I165" s="12" t="str">
        <f t="shared" si="27"/>
        <v>Vitesse Cte</v>
      </c>
      <c r="J165" s="11">
        <f t="shared" si="28"/>
        <v>74.5</v>
      </c>
    </row>
    <row r="166" spans="1:10" ht="12.75">
      <c r="A166" s="10">
        <f t="shared" si="21"/>
        <v>75</v>
      </c>
      <c r="B166" s="37">
        <f t="shared" si="29"/>
        <v>144.12824816245143</v>
      </c>
      <c r="C166" s="38">
        <f t="shared" si="30"/>
        <v>53.85801455161848</v>
      </c>
      <c r="D166" s="37">
        <f t="shared" si="22"/>
        <v>193.88885238582654</v>
      </c>
      <c r="E166" s="38">
        <f t="shared" si="23"/>
        <v>3.630873379734112E-12</v>
      </c>
      <c r="F166" s="38">
        <f t="shared" si="24"/>
        <v>-784.7999999997096</v>
      </c>
      <c r="G166" s="19">
        <f t="shared" si="25"/>
        <v>784.8000000000001</v>
      </c>
      <c r="H166" s="39">
        <f t="shared" si="26"/>
        <v>0.9999999999998151</v>
      </c>
      <c r="I166" s="12" t="str">
        <f t="shared" si="27"/>
        <v>Vitesse Cte</v>
      </c>
      <c r="J166" s="11">
        <f t="shared" si="28"/>
        <v>75</v>
      </c>
    </row>
    <row r="167" spans="1:10" ht="12.75">
      <c r="A167" s="10">
        <f t="shared" si="21"/>
        <v>75.5</v>
      </c>
      <c r="B167" s="37">
        <f t="shared" si="29"/>
        <v>117.19924088664128</v>
      </c>
      <c r="C167" s="38">
        <f t="shared" si="30"/>
        <v>53.8580145516203</v>
      </c>
      <c r="D167" s="37">
        <f t="shared" si="22"/>
        <v>193.88885238583308</v>
      </c>
      <c r="E167" s="38">
        <f t="shared" si="23"/>
        <v>2.9686475500056987E-12</v>
      </c>
      <c r="F167" s="38">
        <f t="shared" si="24"/>
        <v>-784.7999999997626</v>
      </c>
      <c r="G167" s="19">
        <f t="shared" si="25"/>
        <v>784.8000000000001</v>
      </c>
      <c r="H167" s="39">
        <f t="shared" si="26"/>
        <v>0.9999999999998489</v>
      </c>
      <c r="I167" s="12" t="str">
        <f t="shared" si="27"/>
        <v>Vitesse Cte</v>
      </c>
      <c r="J167" s="11">
        <f t="shared" si="28"/>
        <v>75.5</v>
      </c>
    </row>
    <row r="168" spans="1:10" ht="12.75">
      <c r="A168" s="10">
        <f t="shared" si="21"/>
        <v>76</v>
      </c>
      <c r="B168" s="37">
        <f t="shared" si="29"/>
        <v>90.27023361083039</v>
      </c>
      <c r="C168" s="38">
        <f t="shared" si="30"/>
        <v>53.858014551621785</v>
      </c>
      <c r="D168" s="37">
        <f t="shared" si="22"/>
        <v>193.88885238583842</v>
      </c>
      <c r="E168" s="38">
        <f t="shared" si="23"/>
        <v>2.4286350708280225E-12</v>
      </c>
      <c r="F168" s="38">
        <f t="shared" si="24"/>
        <v>-784.7999999998058</v>
      </c>
      <c r="G168" s="19">
        <f t="shared" si="25"/>
        <v>784.8000000000001</v>
      </c>
      <c r="H168" s="39">
        <f t="shared" si="26"/>
        <v>0.9999999999998764</v>
      </c>
      <c r="I168" s="12" t="str">
        <f t="shared" si="27"/>
        <v>Vitesse Cte</v>
      </c>
      <c r="J168" s="11">
        <f t="shared" si="28"/>
        <v>76</v>
      </c>
    </row>
    <row r="169" spans="1:10" ht="12.75">
      <c r="A169" s="10">
        <f t="shared" si="21"/>
        <v>76.5</v>
      </c>
      <c r="B169" s="37">
        <f t="shared" si="29"/>
        <v>63.34122633501889</v>
      </c>
      <c r="C169" s="38">
        <f t="shared" si="30"/>
        <v>53.858014551623</v>
      </c>
      <c r="D169" s="37">
        <f t="shared" si="22"/>
        <v>193.8888523858428</v>
      </c>
      <c r="E169" s="38">
        <f t="shared" si="23"/>
        <v>1.9852564037137198E-12</v>
      </c>
      <c r="F169" s="38">
        <f t="shared" si="24"/>
        <v>-784.7999999998412</v>
      </c>
      <c r="G169" s="19">
        <f t="shared" si="25"/>
        <v>784.8000000000001</v>
      </c>
      <c r="H169" s="39">
        <f t="shared" si="26"/>
        <v>0.999999999999899</v>
      </c>
      <c r="I169" s="12" t="str">
        <f t="shared" si="27"/>
        <v>Vitesse Cte</v>
      </c>
      <c r="J169" s="11">
        <f t="shared" si="28"/>
        <v>76.5</v>
      </c>
    </row>
    <row r="170" spans="1:10" ht="12.75">
      <c r="A170" s="10">
        <f t="shared" si="21"/>
        <v>77</v>
      </c>
      <c r="B170" s="37">
        <f t="shared" si="29"/>
        <v>36.41221905920689</v>
      </c>
      <c r="C170" s="38">
        <f t="shared" si="30"/>
        <v>53.858014551623995</v>
      </c>
      <c r="D170" s="37">
        <f t="shared" si="22"/>
        <v>193.88885238584638</v>
      </c>
      <c r="E170" s="38">
        <f t="shared" si="23"/>
        <v>1.6228796084760689E-12</v>
      </c>
      <c r="F170" s="38">
        <f t="shared" si="24"/>
        <v>-784.7999999998702</v>
      </c>
      <c r="G170" s="19">
        <f t="shared" si="25"/>
        <v>784.8000000000001</v>
      </c>
      <c r="H170" s="39">
        <f t="shared" si="26"/>
        <v>0.9999999999999175</v>
      </c>
      <c r="I170" s="12" t="str">
        <f t="shared" si="27"/>
        <v>Vitesse Cte</v>
      </c>
      <c r="J170" s="11">
        <f t="shared" si="28"/>
        <v>77</v>
      </c>
    </row>
    <row r="171" spans="1:10" ht="12.75">
      <c r="A171" s="10">
        <f t="shared" si="21"/>
        <v>77.5</v>
      </c>
      <c r="B171" s="37">
        <f t="shared" si="29"/>
        <v>9.483211783394488</v>
      </c>
      <c r="C171" s="38">
        <f t="shared" si="30"/>
        <v>53.858014551624805</v>
      </c>
      <c r="D171" s="37">
        <f t="shared" si="22"/>
        <v>193.8888523858493</v>
      </c>
      <c r="E171" s="38">
        <f t="shared" si="23"/>
        <v>1.3272938303998672E-12</v>
      </c>
      <c r="F171" s="38">
        <f t="shared" si="24"/>
        <v>-784.7999999998939</v>
      </c>
      <c r="G171" s="19">
        <f t="shared" si="25"/>
        <v>784.8000000000001</v>
      </c>
      <c r="H171" s="39">
        <f t="shared" si="26"/>
        <v>0.9999999999999326</v>
      </c>
      <c r="I171" s="12" t="str">
        <f t="shared" si="27"/>
        <v>Vitesse Cte</v>
      </c>
      <c r="J171" s="11">
        <f t="shared" si="28"/>
        <v>77.5</v>
      </c>
    </row>
    <row r="172" spans="1:10" ht="12.75">
      <c r="A172" s="10">
        <f t="shared" si="21"/>
        <v>78</v>
      </c>
      <c r="B172" s="37">
        <f t="shared" si="29"/>
        <v>0</v>
      </c>
      <c r="C172" s="38">
        <f t="shared" si="30"/>
        <v>53.858014551625466</v>
      </c>
      <c r="D172" s="37">
        <f t="shared" si="22"/>
        <v>193.8888523858517</v>
      </c>
      <c r="E172" s="38">
        <f t="shared" si="23"/>
        <v>1.0871303857129533E-12</v>
      </c>
      <c r="F172" s="38">
        <f t="shared" si="24"/>
        <v>-784.7999999999131</v>
      </c>
      <c r="G172" s="19">
        <f t="shared" si="25"/>
        <v>784.8000000000001</v>
      </c>
      <c r="H172" s="39">
        <f t="shared" si="26"/>
        <v>0.9999999999999449</v>
      </c>
      <c r="I172" s="12" t="str">
        <f t="shared" si="27"/>
        <v>Vitesse Cte</v>
      </c>
      <c r="J172" s="11">
        <f t="shared" si="28"/>
        <v>78</v>
      </c>
    </row>
    <row r="173" spans="1:10" ht="12.75">
      <c r="A173" s="10">
        <f t="shared" si="21"/>
        <v>78.5</v>
      </c>
      <c r="B173" s="37">
        <f t="shared" si="29"/>
        <v>0</v>
      </c>
      <c r="C173" s="38">
        <f t="shared" si="30"/>
        <v>53.85801455162601</v>
      </c>
      <c r="D173" s="37">
        <f t="shared" si="22"/>
        <v>193.88885238585365</v>
      </c>
      <c r="E173" s="38">
        <f t="shared" si="23"/>
        <v>8.881784197001252E-13</v>
      </c>
      <c r="F173" s="38">
        <f t="shared" si="24"/>
        <v>-784.799999999929</v>
      </c>
      <c r="G173" s="19">
        <f t="shared" si="25"/>
        <v>784.8000000000001</v>
      </c>
      <c r="H173" s="39">
        <f t="shared" si="26"/>
        <v>0.999999999999955</v>
      </c>
      <c r="I173" s="12" t="str">
        <f t="shared" si="27"/>
        <v>Vitesse Cte</v>
      </c>
      <c r="J173" s="11">
        <f t="shared" si="28"/>
        <v>78.5</v>
      </c>
    </row>
    <row r="174" spans="1:10" ht="12.75">
      <c r="A174" s="10">
        <f aca="true" t="shared" si="31" ref="A174:A237">A173+B$14</f>
        <v>79</v>
      </c>
      <c r="B174" s="37">
        <f t="shared" si="29"/>
        <v>0</v>
      </c>
      <c r="C174" s="38">
        <f t="shared" si="30"/>
        <v>53.858014551626454</v>
      </c>
      <c r="D174" s="37">
        <f t="shared" si="22"/>
        <v>193.88885238585524</v>
      </c>
      <c r="E174" s="38">
        <f t="shared" si="23"/>
        <v>7.275957614183426E-13</v>
      </c>
      <c r="F174" s="38">
        <f t="shared" si="24"/>
        <v>-784.7999999999419</v>
      </c>
      <c r="G174" s="19">
        <f t="shared" si="25"/>
        <v>784.8000000000001</v>
      </c>
      <c r="H174" s="39">
        <f t="shared" si="26"/>
        <v>0.9999999999999633</v>
      </c>
      <c r="I174" s="12" t="str">
        <f t="shared" si="27"/>
        <v>Vitesse Cte</v>
      </c>
      <c r="J174" s="11">
        <f t="shared" si="28"/>
        <v>79</v>
      </c>
    </row>
    <row r="175" spans="1:10" ht="12.75">
      <c r="A175" s="10">
        <f t="shared" si="31"/>
        <v>79.5</v>
      </c>
      <c r="B175" s="37">
        <f t="shared" si="29"/>
        <v>0</v>
      </c>
      <c r="C175" s="38">
        <f t="shared" si="30"/>
        <v>53.858014551626816</v>
      </c>
      <c r="D175" s="37">
        <f t="shared" si="22"/>
        <v>193.88885238585655</v>
      </c>
      <c r="E175" s="38">
        <f t="shared" si="23"/>
        <v>5.954348125669639E-13</v>
      </c>
      <c r="F175" s="38">
        <f t="shared" si="24"/>
        <v>-784.7999999999524</v>
      </c>
      <c r="G175" s="19">
        <f t="shared" si="25"/>
        <v>784.8000000000001</v>
      </c>
      <c r="H175" s="39">
        <f t="shared" si="26"/>
        <v>0.9999999999999699</v>
      </c>
      <c r="I175" s="12" t="str">
        <f t="shared" si="27"/>
        <v>Vitesse Cte</v>
      </c>
      <c r="J175" s="11">
        <f t="shared" si="28"/>
        <v>79.5</v>
      </c>
    </row>
    <row r="176" spans="1:10" ht="12.75">
      <c r="A176" s="10">
        <f t="shared" si="31"/>
        <v>80</v>
      </c>
      <c r="B176" s="37">
        <f t="shared" si="29"/>
        <v>0</v>
      </c>
      <c r="C176" s="38">
        <f t="shared" si="30"/>
        <v>53.858014551627114</v>
      </c>
      <c r="D176" s="37">
        <f t="shared" si="22"/>
        <v>193.8888523858576</v>
      </c>
      <c r="E176" s="38">
        <f t="shared" si="23"/>
        <v>4.860112312599086E-13</v>
      </c>
      <c r="F176" s="38">
        <f t="shared" si="24"/>
        <v>-784.7999999999612</v>
      </c>
      <c r="G176" s="19">
        <f t="shared" si="25"/>
        <v>784.8000000000001</v>
      </c>
      <c r="H176" s="39">
        <f t="shared" si="26"/>
        <v>0.9999999999999754</v>
      </c>
      <c r="I176" s="12" t="str">
        <f t="shared" si="27"/>
        <v>Vitesse Cte</v>
      </c>
      <c r="J176" s="11">
        <f t="shared" si="28"/>
        <v>80</v>
      </c>
    </row>
    <row r="177" spans="1:10" ht="12.75">
      <c r="A177" s="10">
        <f t="shared" si="31"/>
        <v>80.5</v>
      </c>
      <c r="B177" s="37">
        <f t="shared" si="29"/>
        <v>0</v>
      </c>
      <c r="C177" s="38">
        <f t="shared" si="30"/>
        <v>53.858014551627356</v>
      </c>
      <c r="D177" s="37">
        <f t="shared" si="22"/>
        <v>193.88885238585848</v>
      </c>
      <c r="E177" s="38">
        <f t="shared" si="23"/>
        <v>3.993250174971763E-13</v>
      </c>
      <c r="F177" s="38">
        <f t="shared" si="24"/>
        <v>-784.7999999999681</v>
      </c>
      <c r="G177" s="19">
        <f t="shared" si="25"/>
        <v>784.8000000000001</v>
      </c>
      <c r="H177" s="39">
        <f t="shared" si="26"/>
        <v>0.9999999999999799</v>
      </c>
      <c r="I177" s="12" t="str">
        <f t="shared" si="27"/>
        <v>Vitesse Cte</v>
      </c>
      <c r="J177" s="11">
        <f t="shared" si="28"/>
        <v>80.5</v>
      </c>
    </row>
    <row r="178" spans="1:10" ht="12.75">
      <c r="A178" s="10">
        <f t="shared" si="31"/>
        <v>81</v>
      </c>
      <c r="B178" s="37">
        <f t="shared" si="29"/>
        <v>0</v>
      </c>
      <c r="C178" s="38">
        <f t="shared" si="30"/>
        <v>53.858014551627555</v>
      </c>
      <c r="D178" s="37">
        <f t="shared" si="22"/>
        <v>193.8888523858592</v>
      </c>
      <c r="E178" s="38">
        <f t="shared" si="23"/>
        <v>3.268496584496461E-13</v>
      </c>
      <c r="F178" s="38">
        <f t="shared" si="24"/>
        <v>-784.7999999999739</v>
      </c>
      <c r="G178" s="19">
        <f t="shared" si="25"/>
        <v>784.8000000000001</v>
      </c>
      <c r="H178" s="39">
        <f t="shared" si="26"/>
        <v>0.9999999999999836</v>
      </c>
      <c r="I178" s="12" t="str">
        <f t="shared" si="27"/>
        <v>Vitesse Cte</v>
      </c>
      <c r="J178" s="11">
        <f t="shared" si="28"/>
        <v>81</v>
      </c>
    </row>
    <row r="179" spans="1:10" ht="12.75">
      <c r="A179" s="10">
        <f t="shared" si="31"/>
        <v>81.5</v>
      </c>
      <c r="B179" s="37">
        <f t="shared" si="29"/>
        <v>0</v>
      </c>
      <c r="C179" s="38">
        <f t="shared" si="30"/>
        <v>53.85801455162772</v>
      </c>
      <c r="D179" s="37">
        <f t="shared" si="22"/>
        <v>193.8888523858598</v>
      </c>
      <c r="E179" s="38">
        <f t="shared" si="23"/>
        <v>2.671640686457977E-13</v>
      </c>
      <c r="F179" s="38">
        <f t="shared" si="24"/>
        <v>-784.7999999999787</v>
      </c>
      <c r="G179" s="19">
        <f t="shared" si="25"/>
        <v>784.8000000000001</v>
      </c>
      <c r="H179" s="39">
        <f t="shared" si="26"/>
        <v>0.9999999999999867</v>
      </c>
      <c r="I179" s="12" t="str">
        <f t="shared" si="27"/>
        <v>Vitesse Cte</v>
      </c>
      <c r="J179" s="11">
        <f t="shared" si="28"/>
        <v>81.5</v>
      </c>
    </row>
    <row r="180" spans="1:10" ht="12.75">
      <c r="A180" s="10">
        <f t="shared" si="31"/>
        <v>82</v>
      </c>
      <c r="B180" s="37">
        <f t="shared" si="29"/>
        <v>0</v>
      </c>
      <c r="C180" s="38">
        <f t="shared" si="30"/>
        <v>53.85801455162785</v>
      </c>
      <c r="D180" s="37">
        <f t="shared" si="22"/>
        <v>193.88885238586028</v>
      </c>
      <c r="E180" s="38">
        <f t="shared" si="23"/>
        <v>2.1742607714259067E-13</v>
      </c>
      <c r="F180" s="38">
        <f t="shared" si="24"/>
        <v>-784.7999999999827</v>
      </c>
      <c r="G180" s="19">
        <f t="shared" si="25"/>
        <v>784.8000000000001</v>
      </c>
      <c r="H180" s="39">
        <f t="shared" si="26"/>
        <v>0.9999999999999891</v>
      </c>
      <c r="I180" s="12" t="str">
        <f t="shared" si="27"/>
        <v>Vitesse Cte</v>
      </c>
      <c r="J180" s="11">
        <f t="shared" si="28"/>
        <v>82</v>
      </c>
    </row>
    <row r="181" spans="1:10" ht="12.75">
      <c r="A181" s="10">
        <f t="shared" si="31"/>
        <v>82.5</v>
      </c>
      <c r="B181" s="37">
        <f t="shared" si="29"/>
        <v>0</v>
      </c>
      <c r="C181" s="38">
        <f t="shared" si="30"/>
        <v>53.85801455162796</v>
      </c>
      <c r="D181" s="37">
        <f t="shared" si="22"/>
        <v>193.88885238586067</v>
      </c>
      <c r="E181" s="38">
        <f t="shared" si="23"/>
        <v>1.7905676941154524E-13</v>
      </c>
      <c r="F181" s="38">
        <f t="shared" si="24"/>
        <v>-784.7999999999857</v>
      </c>
      <c r="G181" s="19">
        <f t="shared" si="25"/>
        <v>784.8000000000001</v>
      </c>
      <c r="H181" s="39">
        <f t="shared" si="26"/>
        <v>0.9999999999999912</v>
      </c>
      <c r="I181" s="12" t="str">
        <f t="shared" si="27"/>
        <v>Vitesse Cte</v>
      </c>
      <c r="J181" s="11">
        <f t="shared" si="28"/>
        <v>82.5</v>
      </c>
    </row>
    <row r="182" spans="1:10" ht="12.75">
      <c r="A182" s="10">
        <f t="shared" si="31"/>
        <v>83</v>
      </c>
      <c r="B182" s="37">
        <f t="shared" si="29"/>
        <v>0</v>
      </c>
      <c r="C182" s="38">
        <f t="shared" si="30"/>
        <v>53.85801455162805</v>
      </c>
      <c r="D182" s="37">
        <f t="shared" si="22"/>
        <v>193.888852385861</v>
      </c>
      <c r="E182" s="38">
        <f t="shared" si="23"/>
        <v>1.4495071809506043E-13</v>
      </c>
      <c r="F182" s="38">
        <f t="shared" si="24"/>
        <v>-784.7999999999885</v>
      </c>
      <c r="G182" s="19">
        <f t="shared" si="25"/>
        <v>784.8000000000001</v>
      </c>
      <c r="H182" s="39">
        <f t="shared" si="26"/>
        <v>0.9999999999999928</v>
      </c>
      <c r="I182" s="12" t="str">
        <f t="shared" si="27"/>
        <v>Vitesse Cte</v>
      </c>
      <c r="J182" s="11">
        <f t="shared" si="28"/>
        <v>83</v>
      </c>
    </row>
    <row r="183" spans="1:10" ht="12.75">
      <c r="A183" s="10">
        <f t="shared" si="31"/>
        <v>83.5</v>
      </c>
      <c r="B183" s="37">
        <f t="shared" si="29"/>
        <v>0</v>
      </c>
      <c r="C183" s="38">
        <f t="shared" si="30"/>
        <v>53.85801455162812</v>
      </c>
      <c r="D183" s="37">
        <f t="shared" si="22"/>
        <v>193.88885238586124</v>
      </c>
      <c r="E183" s="38">
        <f t="shared" si="23"/>
        <v>1.1937117960769684E-13</v>
      </c>
      <c r="F183" s="38">
        <f t="shared" si="24"/>
        <v>-784.7999999999905</v>
      </c>
      <c r="G183" s="19">
        <f t="shared" si="25"/>
        <v>784.8000000000001</v>
      </c>
      <c r="H183" s="39">
        <f t="shared" si="26"/>
        <v>0.9999999999999941</v>
      </c>
      <c r="I183" s="12" t="str">
        <f t="shared" si="27"/>
        <v>Vitesse Cte</v>
      </c>
      <c r="J183" s="11">
        <f t="shared" si="28"/>
        <v>83.5</v>
      </c>
    </row>
    <row r="184" spans="1:10" ht="12.75">
      <c r="A184" s="10">
        <f t="shared" si="31"/>
        <v>84</v>
      </c>
      <c r="B184" s="37">
        <f t="shared" si="29"/>
        <v>0</v>
      </c>
      <c r="C184" s="38">
        <f t="shared" si="30"/>
        <v>53.85801455162818</v>
      </c>
      <c r="D184" s="37">
        <f t="shared" si="22"/>
        <v>193.88885238586144</v>
      </c>
      <c r="E184" s="38">
        <f t="shared" si="23"/>
        <v>9.947598300641403E-14</v>
      </c>
      <c r="F184" s="38">
        <f t="shared" si="24"/>
        <v>-784.7999999999921</v>
      </c>
      <c r="G184" s="19">
        <f t="shared" si="25"/>
        <v>784.8000000000001</v>
      </c>
      <c r="H184" s="39">
        <f t="shared" si="26"/>
        <v>0.9999999999999951</v>
      </c>
      <c r="I184" s="12" t="str">
        <f t="shared" si="27"/>
        <v>Vitesse Cte</v>
      </c>
      <c r="J184" s="11">
        <f t="shared" si="28"/>
        <v>84</v>
      </c>
    </row>
    <row r="185" spans="1:10" ht="12.75">
      <c r="A185" s="10">
        <f t="shared" si="31"/>
        <v>84.5</v>
      </c>
      <c r="B185" s="37">
        <f t="shared" si="29"/>
        <v>0</v>
      </c>
      <c r="C185" s="38">
        <f t="shared" si="30"/>
        <v>53.85801455162823</v>
      </c>
      <c r="D185" s="37">
        <f t="shared" si="22"/>
        <v>193.88885238586164</v>
      </c>
      <c r="E185" s="38">
        <f t="shared" si="23"/>
        <v>8.100187187665142E-14</v>
      </c>
      <c r="F185" s="38">
        <f t="shared" si="24"/>
        <v>-784.7999999999936</v>
      </c>
      <c r="G185" s="19">
        <f t="shared" si="25"/>
        <v>784.8000000000001</v>
      </c>
      <c r="H185" s="39">
        <f t="shared" si="26"/>
        <v>0.9999999999999962</v>
      </c>
      <c r="I185" s="12" t="str">
        <f t="shared" si="27"/>
        <v>Vitesse Cte</v>
      </c>
      <c r="J185" s="11">
        <f t="shared" si="28"/>
        <v>84.5</v>
      </c>
    </row>
    <row r="186" spans="1:10" ht="12.75">
      <c r="A186" s="10">
        <f t="shared" si="31"/>
        <v>85</v>
      </c>
      <c r="B186" s="37">
        <f t="shared" si="29"/>
        <v>0</v>
      </c>
      <c r="C186" s="38">
        <f t="shared" si="30"/>
        <v>53.85801455162827</v>
      </c>
      <c r="D186" s="37">
        <f t="shared" si="22"/>
        <v>193.88885238586178</v>
      </c>
      <c r="E186" s="38">
        <f t="shared" si="23"/>
        <v>6.536993168992921E-14</v>
      </c>
      <c r="F186" s="38">
        <f t="shared" si="24"/>
        <v>-784.7999999999948</v>
      </c>
      <c r="G186" s="19">
        <f t="shared" si="25"/>
        <v>784.8000000000001</v>
      </c>
      <c r="H186" s="39">
        <f t="shared" si="26"/>
        <v>0.9999999999999969</v>
      </c>
      <c r="I186" s="12" t="str">
        <f t="shared" si="27"/>
        <v>Vitesse Cte</v>
      </c>
      <c r="J186" s="11">
        <f t="shared" si="28"/>
        <v>85</v>
      </c>
    </row>
    <row r="187" spans="1:10" ht="12.75">
      <c r="A187" s="10">
        <f t="shared" si="31"/>
        <v>85.5</v>
      </c>
      <c r="B187" s="37">
        <f t="shared" si="29"/>
        <v>0</v>
      </c>
      <c r="C187" s="38">
        <f t="shared" si="30"/>
        <v>53.85801455162831</v>
      </c>
      <c r="D187" s="37">
        <f t="shared" si="22"/>
        <v>193.88885238586192</v>
      </c>
      <c r="E187" s="38">
        <f t="shared" si="23"/>
        <v>5.2580162446247416E-14</v>
      </c>
      <c r="F187" s="38">
        <f t="shared" si="24"/>
        <v>-784.7999999999959</v>
      </c>
      <c r="G187" s="19">
        <f t="shared" si="25"/>
        <v>784.8000000000001</v>
      </c>
      <c r="H187" s="39">
        <f t="shared" si="26"/>
        <v>0.9999999999999977</v>
      </c>
      <c r="I187" s="12" t="str">
        <f t="shared" si="27"/>
        <v>Vitesse Cte</v>
      </c>
      <c r="J187" s="11">
        <f t="shared" si="28"/>
        <v>85.5</v>
      </c>
    </row>
    <row r="188" spans="1:10" ht="12.75">
      <c r="A188" s="10">
        <f t="shared" si="31"/>
        <v>86</v>
      </c>
      <c r="B188" s="37">
        <f t="shared" si="29"/>
        <v>0</v>
      </c>
      <c r="C188" s="38">
        <f t="shared" si="30"/>
        <v>53.85801455162834</v>
      </c>
      <c r="D188" s="37">
        <f t="shared" si="22"/>
        <v>193.888852385862</v>
      </c>
      <c r="E188" s="38">
        <f t="shared" si="23"/>
        <v>4.263256414560601E-14</v>
      </c>
      <c r="F188" s="38">
        <f t="shared" si="24"/>
        <v>-784.7999999999967</v>
      </c>
      <c r="G188" s="19">
        <f t="shared" si="25"/>
        <v>784.8000000000001</v>
      </c>
      <c r="H188" s="39">
        <f t="shared" si="26"/>
        <v>0.9999999999999981</v>
      </c>
      <c r="I188" s="12" t="str">
        <f t="shared" si="27"/>
        <v>Vitesse Cte</v>
      </c>
      <c r="J188" s="11">
        <f t="shared" si="28"/>
        <v>86</v>
      </c>
    </row>
    <row r="189" spans="1:10" ht="12.75">
      <c r="A189" s="10">
        <f t="shared" si="31"/>
        <v>86.5</v>
      </c>
      <c r="B189" s="37">
        <f t="shared" si="29"/>
        <v>0</v>
      </c>
      <c r="C189" s="38">
        <f t="shared" si="30"/>
        <v>53.85801455162836</v>
      </c>
      <c r="D189" s="37">
        <f t="shared" si="22"/>
        <v>193.8888523858621</v>
      </c>
      <c r="E189" s="38">
        <f t="shared" si="23"/>
        <v>3.410605131648481E-14</v>
      </c>
      <c r="F189" s="38">
        <f t="shared" si="24"/>
        <v>-784.7999999999973</v>
      </c>
      <c r="G189" s="19">
        <f t="shared" si="25"/>
        <v>784.8000000000001</v>
      </c>
      <c r="H189" s="39">
        <f t="shared" si="26"/>
        <v>0.9999999999999986</v>
      </c>
      <c r="I189" s="12" t="str">
        <f t="shared" si="27"/>
        <v>Vitesse Cte</v>
      </c>
      <c r="J189" s="11">
        <f t="shared" si="28"/>
        <v>86.5</v>
      </c>
    </row>
    <row r="190" spans="1:10" ht="12.75">
      <c r="A190" s="10">
        <f t="shared" si="31"/>
        <v>87</v>
      </c>
      <c r="B190" s="37">
        <f t="shared" si="29"/>
        <v>0</v>
      </c>
      <c r="C190" s="38">
        <f t="shared" si="30"/>
        <v>53.85801455162837</v>
      </c>
      <c r="D190" s="37">
        <f t="shared" si="22"/>
        <v>193.88885238586215</v>
      </c>
      <c r="E190" s="38">
        <f t="shared" si="23"/>
        <v>2.984279490192421E-14</v>
      </c>
      <c r="F190" s="38">
        <f t="shared" si="24"/>
        <v>-784.7999999999977</v>
      </c>
      <c r="G190" s="19">
        <f t="shared" si="25"/>
        <v>784.8000000000001</v>
      </c>
      <c r="H190" s="39">
        <f t="shared" si="26"/>
        <v>0.9999999999999988</v>
      </c>
      <c r="I190" s="12" t="str">
        <f t="shared" si="27"/>
        <v>Vitesse Cte</v>
      </c>
      <c r="J190" s="11">
        <f t="shared" si="28"/>
        <v>87</v>
      </c>
    </row>
    <row r="191" spans="1:10" ht="12.75">
      <c r="A191" s="10">
        <f t="shared" si="31"/>
        <v>87.5</v>
      </c>
      <c r="B191" s="37">
        <f t="shared" si="29"/>
        <v>0</v>
      </c>
      <c r="C191" s="38">
        <f t="shared" si="30"/>
        <v>53.858014551628386</v>
      </c>
      <c r="D191" s="37">
        <f t="shared" si="22"/>
        <v>193.8888523858622</v>
      </c>
      <c r="E191" s="38">
        <f t="shared" si="23"/>
        <v>2.4158453015843406E-14</v>
      </c>
      <c r="F191" s="38">
        <f t="shared" si="24"/>
        <v>-784.7999999999981</v>
      </c>
      <c r="G191" s="19">
        <f t="shared" si="25"/>
        <v>784.8000000000001</v>
      </c>
      <c r="H191" s="39">
        <f t="shared" si="26"/>
        <v>0.9999999999999991</v>
      </c>
      <c r="I191" s="12" t="str">
        <f t="shared" si="27"/>
        <v>Vitesse Cte</v>
      </c>
      <c r="J191" s="11">
        <f t="shared" si="28"/>
        <v>87.5</v>
      </c>
    </row>
    <row r="192" spans="1:10" ht="12.75">
      <c r="A192" s="10">
        <f t="shared" si="31"/>
        <v>88</v>
      </c>
      <c r="B192" s="37">
        <f t="shared" si="29"/>
        <v>0</v>
      </c>
      <c r="C192" s="38">
        <f t="shared" si="30"/>
        <v>53.8580145516284</v>
      </c>
      <c r="D192" s="37">
        <f t="shared" si="22"/>
        <v>193.88885238586224</v>
      </c>
      <c r="E192" s="38">
        <f t="shared" si="23"/>
        <v>1.8474111129762605E-14</v>
      </c>
      <c r="F192" s="38">
        <f t="shared" si="24"/>
        <v>-784.7999999999986</v>
      </c>
      <c r="G192" s="19">
        <f t="shared" si="25"/>
        <v>784.8000000000001</v>
      </c>
      <c r="H192" s="39">
        <f t="shared" si="26"/>
        <v>0.9999999999999992</v>
      </c>
      <c r="I192" s="12" t="str">
        <f t="shared" si="27"/>
        <v>Vitesse Cte</v>
      </c>
      <c r="J192" s="11">
        <f t="shared" si="28"/>
        <v>88</v>
      </c>
    </row>
    <row r="193" spans="1:10" ht="12.75">
      <c r="A193" s="10">
        <f t="shared" si="31"/>
        <v>88.5</v>
      </c>
      <c r="B193" s="37">
        <f t="shared" si="29"/>
        <v>0</v>
      </c>
      <c r="C193" s="38">
        <f t="shared" si="30"/>
        <v>53.85801455162841</v>
      </c>
      <c r="D193" s="37">
        <f t="shared" si="22"/>
        <v>193.88885238586226</v>
      </c>
      <c r="E193" s="38">
        <f t="shared" si="23"/>
        <v>1.5631940186722205E-14</v>
      </c>
      <c r="F193" s="38">
        <f t="shared" si="24"/>
        <v>-784.7999999999988</v>
      </c>
      <c r="G193" s="19">
        <f t="shared" si="25"/>
        <v>784.8000000000001</v>
      </c>
      <c r="H193" s="39">
        <f t="shared" si="26"/>
        <v>0.9999999999999994</v>
      </c>
      <c r="I193" s="12" t="str">
        <f t="shared" si="27"/>
        <v>Vitesse Cte</v>
      </c>
      <c r="J193" s="11">
        <f t="shared" si="28"/>
        <v>88.5</v>
      </c>
    </row>
    <row r="194" spans="1:10" ht="12.75">
      <c r="A194" s="10">
        <f t="shared" si="31"/>
        <v>89</v>
      </c>
      <c r="B194" s="37">
        <f t="shared" si="29"/>
        <v>0</v>
      </c>
      <c r="C194" s="38">
        <f t="shared" si="30"/>
        <v>53.858014551628415</v>
      </c>
      <c r="D194" s="37">
        <f t="shared" si="22"/>
        <v>193.8888523858623</v>
      </c>
      <c r="E194" s="38">
        <f t="shared" si="23"/>
        <v>1.2789769243681804E-14</v>
      </c>
      <c r="F194" s="38">
        <f t="shared" si="24"/>
        <v>-784.799999999999</v>
      </c>
      <c r="G194" s="19">
        <f t="shared" si="25"/>
        <v>784.8000000000001</v>
      </c>
      <c r="H194" s="39">
        <f t="shared" si="26"/>
        <v>0.9999999999999996</v>
      </c>
      <c r="I194" s="12" t="str">
        <f t="shared" si="27"/>
        <v>Vitesse Cte</v>
      </c>
      <c r="J194" s="11">
        <f t="shared" si="28"/>
        <v>89</v>
      </c>
    </row>
    <row r="195" spans="1:10" ht="12.75">
      <c r="A195" s="10">
        <f t="shared" si="31"/>
        <v>89.5</v>
      </c>
      <c r="B195" s="37">
        <f t="shared" si="29"/>
        <v>0</v>
      </c>
      <c r="C195" s="38">
        <f t="shared" si="30"/>
        <v>53.85801455162842</v>
      </c>
      <c r="D195" s="37">
        <f t="shared" si="22"/>
        <v>193.88885238586232</v>
      </c>
      <c r="E195" s="38">
        <f t="shared" si="23"/>
        <v>1.1368683772161604E-14</v>
      </c>
      <c r="F195" s="38">
        <f t="shared" si="24"/>
        <v>-784.7999999999992</v>
      </c>
      <c r="G195" s="19">
        <f t="shared" si="25"/>
        <v>784.8000000000001</v>
      </c>
      <c r="H195" s="39">
        <f t="shared" si="26"/>
        <v>0.9999999999999997</v>
      </c>
      <c r="I195" s="12" t="str">
        <f t="shared" si="27"/>
        <v>Vitesse Cte</v>
      </c>
      <c r="J195" s="11">
        <f t="shared" si="28"/>
        <v>89.5</v>
      </c>
    </row>
    <row r="196" spans="1:10" ht="12.75">
      <c r="A196" s="10">
        <f t="shared" si="31"/>
        <v>90</v>
      </c>
      <c r="B196" s="37">
        <f t="shared" si="29"/>
        <v>0</v>
      </c>
      <c r="C196" s="38">
        <f t="shared" si="30"/>
        <v>53.85801455162843</v>
      </c>
      <c r="D196" s="37">
        <f t="shared" si="22"/>
        <v>193.88885238586235</v>
      </c>
      <c r="E196" s="38">
        <f t="shared" si="23"/>
        <v>8.526512829121202E-15</v>
      </c>
      <c r="F196" s="38">
        <f t="shared" si="24"/>
        <v>-784.7999999999994</v>
      </c>
      <c r="G196" s="19">
        <f t="shared" si="25"/>
        <v>784.8000000000001</v>
      </c>
      <c r="H196" s="39">
        <f t="shared" si="26"/>
        <v>0.9999999999999999</v>
      </c>
      <c r="I196" s="12" t="str">
        <f t="shared" si="27"/>
        <v>Vitesse Cte</v>
      </c>
      <c r="J196" s="11">
        <f t="shared" si="28"/>
        <v>90</v>
      </c>
    </row>
    <row r="197" spans="1:10" ht="12.75">
      <c r="A197" s="10">
        <f t="shared" si="31"/>
        <v>90.5</v>
      </c>
      <c r="B197" s="37">
        <f t="shared" si="29"/>
        <v>0</v>
      </c>
      <c r="C197" s="38">
        <f t="shared" si="30"/>
        <v>53.858014551628436</v>
      </c>
      <c r="D197" s="37">
        <f t="shared" si="22"/>
        <v>193.88885238586238</v>
      </c>
      <c r="E197" s="38">
        <f t="shared" si="23"/>
        <v>5.684341886080802E-15</v>
      </c>
      <c r="F197" s="38">
        <f t="shared" si="24"/>
        <v>-784.7999999999996</v>
      </c>
      <c r="G197" s="19">
        <f t="shared" si="25"/>
        <v>784.8000000000001</v>
      </c>
      <c r="H197" s="39">
        <f t="shared" si="26"/>
        <v>1</v>
      </c>
      <c r="I197" s="12" t="str">
        <f t="shared" si="27"/>
        <v>Vitesse Cte</v>
      </c>
      <c r="J197" s="11">
        <f t="shared" si="28"/>
        <v>90.5</v>
      </c>
    </row>
    <row r="198" spans="1:10" ht="12.75">
      <c r="A198" s="10">
        <f t="shared" si="31"/>
        <v>91</v>
      </c>
      <c r="B198" s="37">
        <f t="shared" si="29"/>
        <v>0</v>
      </c>
      <c r="C198" s="38">
        <f t="shared" si="30"/>
        <v>53.858014551628436</v>
      </c>
      <c r="D198" s="37">
        <f t="shared" si="22"/>
        <v>193.88885238586238</v>
      </c>
      <c r="E198" s="38">
        <f t="shared" si="23"/>
        <v>5.684341886080802E-15</v>
      </c>
      <c r="F198" s="38">
        <f t="shared" si="24"/>
        <v>-784.7999999999996</v>
      </c>
      <c r="G198" s="19">
        <f t="shared" si="25"/>
        <v>784.8000000000001</v>
      </c>
      <c r="H198" s="39">
        <f t="shared" si="26"/>
        <v>1</v>
      </c>
      <c r="I198" s="12" t="str">
        <f t="shared" si="27"/>
        <v>Vitesse Cte</v>
      </c>
      <c r="J198" s="11">
        <f t="shared" si="28"/>
        <v>91</v>
      </c>
    </row>
    <row r="199" spans="1:10" ht="12.75">
      <c r="A199" s="10">
        <f t="shared" si="31"/>
        <v>91.5</v>
      </c>
      <c r="B199" s="37">
        <f t="shared" si="29"/>
        <v>0</v>
      </c>
      <c r="C199" s="38">
        <f t="shared" si="30"/>
        <v>53.858014551628436</v>
      </c>
      <c r="D199" s="37">
        <f t="shared" si="22"/>
        <v>193.88885238586238</v>
      </c>
      <c r="E199" s="38">
        <f t="shared" si="23"/>
        <v>5.684341886080802E-15</v>
      </c>
      <c r="F199" s="38">
        <f t="shared" si="24"/>
        <v>-784.7999999999996</v>
      </c>
      <c r="G199" s="19">
        <f t="shared" si="25"/>
        <v>784.8000000000001</v>
      </c>
      <c r="H199" s="39">
        <f t="shared" si="26"/>
        <v>1</v>
      </c>
      <c r="I199" s="12" t="str">
        <f t="shared" si="27"/>
        <v>Vitesse Cte</v>
      </c>
      <c r="J199" s="11">
        <f t="shared" si="28"/>
        <v>91.5</v>
      </c>
    </row>
    <row r="200" spans="1:10" ht="12.75">
      <c r="A200" s="10">
        <f t="shared" si="31"/>
        <v>92</v>
      </c>
      <c r="B200" s="37">
        <f t="shared" si="29"/>
        <v>0</v>
      </c>
      <c r="C200" s="38">
        <f t="shared" si="30"/>
        <v>53.858014551628436</v>
      </c>
      <c r="D200" s="37">
        <f t="shared" si="22"/>
        <v>193.88885238586238</v>
      </c>
      <c r="E200" s="38">
        <f t="shared" si="23"/>
        <v>5.684341886080802E-15</v>
      </c>
      <c r="F200" s="38">
        <f t="shared" si="24"/>
        <v>-784.7999999999996</v>
      </c>
      <c r="G200" s="19">
        <f t="shared" si="25"/>
        <v>784.8000000000001</v>
      </c>
      <c r="H200" s="39">
        <f t="shared" si="26"/>
        <v>1</v>
      </c>
      <c r="I200" s="12" t="str">
        <f t="shared" si="27"/>
        <v>Vitesse Cte</v>
      </c>
      <c r="J200" s="11">
        <f t="shared" si="28"/>
        <v>92</v>
      </c>
    </row>
    <row r="201" spans="1:10" ht="12.75">
      <c r="A201" s="10">
        <f t="shared" si="31"/>
        <v>92.5</v>
      </c>
      <c r="B201" s="37">
        <f t="shared" si="29"/>
        <v>0</v>
      </c>
      <c r="C201" s="38">
        <f t="shared" si="30"/>
        <v>53.858014551628436</v>
      </c>
      <c r="D201" s="37">
        <f t="shared" si="22"/>
        <v>193.88885238586238</v>
      </c>
      <c r="E201" s="38">
        <f t="shared" si="23"/>
        <v>5.684341886080802E-15</v>
      </c>
      <c r="F201" s="38">
        <f t="shared" si="24"/>
        <v>-784.7999999999996</v>
      </c>
      <c r="G201" s="19">
        <f t="shared" si="25"/>
        <v>784.8000000000001</v>
      </c>
      <c r="H201" s="39">
        <f t="shared" si="26"/>
        <v>1</v>
      </c>
      <c r="I201" s="12" t="str">
        <f t="shared" si="27"/>
        <v>Vitesse Cte</v>
      </c>
      <c r="J201" s="11">
        <f t="shared" si="28"/>
        <v>92.5</v>
      </c>
    </row>
    <row r="202" spans="1:10" ht="12.75">
      <c r="A202" s="10">
        <f t="shared" si="31"/>
        <v>93</v>
      </c>
      <c r="B202" s="37">
        <f t="shared" si="29"/>
        <v>0</v>
      </c>
      <c r="C202" s="38">
        <f t="shared" si="30"/>
        <v>53.858014551628436</v>
      </c>
      <c r="D202" s="37">
        <f t="shared" si="22"/>
        <v>193.88885238586238</v>
      </c>
      <c r="E202" s="38">
        <f t="shared" si="23"/>
        <v>5.684341886080802E-15</v>
      </c>
      <c r="F202" s="38">
        <f t="shared" si="24"/>
        <v>-784.7999999999996</v>
      </c>
      <c r="G202" s="19">
        <f t="shared" si="25"/>
        <v>784.8000000000001</v>
      </c>
      <c r="H202" s="39">
        <f t="shared" si="26"/>
        <v>1</v>
      </c>
      <c r="I202" s="12" t="str">
        <f t="shared" si="27"/>
        <v>Vitesse Cte</v>
      </c>
      <c r="J202" s="11">
        <f t="shared" si="28"/>
        <v>93</v>
      </c>
    </row>
    <row r="203" spans="1:10" ht="12.75">
      <c r="A203" s="10">
        <f t="shared" si="31"/>
        <v>93.5</v>
      </c>
      <c r="B203" s="37">
        <f t="shared" si="29"/>
        <v>0</v>
      </c>
      <c r="C203" s="38">
        <f t="shared" si="30"/>
        <v>53.858014551628436</v>
      </c>
      <c r="D203" s="37">
        <f t="shared" si="22"/>
        <v>193.88885238586238</v>
      </c>
      <c r="E203" s="38">
        <f t="shared" si="23"/>
        <v>5.684341886080802E-15</v>
      </c>
      <c r="F203" s="38">
        <f t="shared" si="24"/>
        <v>-784.7999999999996</v>
      </c>
      <c r="G203" s="19">
        <f t="shared" si="25"/>
        <v>784.8000000000001</v>
      </c>
      <c r="H203" s="39">
        <f t="shared" si="26"/>
        <v>1</v>
      </c>
      <c r="I203" s="12" t="str">
        <f t="shared" si="27"/>
        <v>Vitesse Cte</v>
      </c>
      <c r="J203" s="11">
        <f t="shared" si="28"/>
        <v>93.5</v>
      </c>
    </row>
    <row r="204" spans="1:10" ht="12.75">
      <c r="A204" s="10">
        <f t="shared" si="31"/>
        <v>94</v>
      </c>
      <c r="B204" s="37">
        <f t="shared" si="29"/>
        <v>0</v>
      </c>
      <c r="C204" s="38">
        <f t="shared" si="30"/>
        <v>53.858014551628436</v>
      </c>
      <c r="D204" s="37">
        <f t="shared" si="22"/>
        <v>193.88885238586238</v>
      </c>
      <c r="E204" s="38">
        <f t="shared" si="23"/>
        <v>5.684341886080802E-15</v>
      </c>
      <c r="F204" s="38">
        <f t="shared" si="24"/>
        <v>-784.7999999999996</v>
      </c>
      <c r="G204" s="19">
        <f t="shared" si="25"/>
        <v>784.8000000000001</v>
      </c>
      <c r="H204" s="39">
        <f t="shared" si="26"/>
        <v>1</v>
      </c>
      <c r="I204" s="12" t="str">
        <f t="shared" si="27"/>
        <v>Vitesse Cte</v>
      </c>
      <c r="J204" s="11">
        <f t="shared" si="28"/>
        <v>94</v>
      </c>
    </row>
    <row r="205" spans="1:10" ht="12.75">
      <c r="A205" s="10">
        <f t="shared" si="31"/>
        <v>94.5</v>
      </c>
      <c r="B205" s="37">
        <f t="shared" si="29"/>
        <v>0</v>
      </c>
      <c r="C205" s="38">
        <f t="shared" si="30"/>
        <v>53.858014551628436</v>
      </c>
      <c r="D205" s="37">
        <f t="shared" si="22"/>
        <v>193.88885238586238</v>
      </c>
      <c r="E205" s="38">
        <f t="shared" si="23"/>
        <v>5.684341886080802E-15</v>
      </c>
      <c r="F205" s="38">
        <f t="shared" si="24"/>
        <v>-784.7999999999996</v>
      </c>
      <c r="G205" s="19">
        <f t="shared" si="25"/>
        <v>784.8000000000001</v>
      </c>
      <c r="H205" s="39">
        <f t="shared" si="26"/>
        <v>1</v>
      </c>
      <c r="I205" s="12" t="str">
        <f t="shared" si="27"/>
        <v>Vitesse Cte</v>
      </c>
      <c r="J205" s="11">
        <f t="shared" si="28"/>
        <v>94.5</v>
      </c>
    </row>
    <row r="206" spans="1:10" ht="12.75">
      <c r="A206" s="10">
        <f t="shared" si="31"/>
        <v>95</v>
      </c>
      <c r="B206" s="37">
        <f t="shared" si="29"/>
        <v>0</v>
      </c>
      <c r="C206" s="38">
        <f t="shared" si="30"/>
        <v>53.858014551628436</v>
      </c>
      <c r="D206" s="37">
        <f t="shared" si="22"/>
        <v>193.88885238586238</v>
      </c>
      <c r="E206" s="38">
        <f t="shared" si="23"/>
        <v>5.684341886080802E-15</v>
      </c>
      <c r="F206" s="38">
        <f t="shared" si="24"/>
        <v>-784.7999999999996</v>
      </c>
      <c r="G206" s="19">
        <f t="shared" si="25"/>
        <v>784.8000000000001</v>
      </c>
      <c r="H206" s="39">
        <f t="shared" si="26"/>
        <v>1</v>
      </c>
      <c r="I206" s="12" t="str">
        <f t="shared" si="27"/>
        <v>Vitesse Cte</v>
      </c>
      <c r="J206" s="11">
        <f t="shared" si="28"/>
        <v>95</v>
      </c>
    </row>
    <row r="207" spans="1:10" ht="12.75">
      <c r="A207" s="10">
        <f t="shared" si="31"/>
        <v>95.5</v>
      </c>
      <c r="B207" s="37">
        <f t="shared" si="29"/>
        <v>0</v>
      </c>
      <c r="C207" s="38">
        <f t="shared" si="30"/>
        <v>53.858014551628436</v>
      </c>
      <c r="D207" s="37">
        <f t="shared" si="22"/>
        <v>193.88885238586238</v>
      </c>
      <c r="E207" s="38">
        <f t="shared" si="23"/>
        <v>5.684341886080802E-15</v>
      </c>
      <c r="F207" s="38">
        <f t="shared" si="24"/>
        <v>-784.7999999999996</v>
      </c>
      <c r="G207" s="19">
        <f t="shared" si="25"/>
        <v>784.8000000000001</v>
      </c>
      <c r="H207" s="39">
        <f t="shared" si="26"/>
        <v>1</v>
      </c>
      <c r="I207" s="12" t="str">
        <f t="shared" si="27"/>
        <v>Vitesse Cte</v>
      </c>
      <c r="J207" s="11">
        <f t="shared" si="28"/>
        <v>95.5</v>
      </c>
    </row>
    <row r="208" spans="1:10" ht="12.75">
      <c r="A208" s="10">
        <f t="shared" si="31"/>
        <v>96</v>
      </c>
      <c r="B208" s="37">
        <f t="shared" si="29"/>
        <v>0</v>
      </c>
      <c r="C208" s="38">
        <f t="shared" si="30"/>
        <v>53.858014551628436</v>
      </c>
      <c r="D208" s="37">
        <f aca="true" t="shared" si="32" ref="D208:D256">C208*3.6</f>
        <v>193.88885238586238</v>
      </c>
      <c r="E208" s="38">
        <f aca="true" t="shared" si="33" ref="E208:E256">(G208+F208)/B$9</f>
        <v>5.684341886080802E-15</v>
      </c>
      <c r="F208" s="38">
        <f aca="true" t="shared" si="34" ref="F208:F256">-B$13*B$12*B$11*POWER(C208,2)/2</f>
        <v>-784.7999999999996</v>
      </c>
      <c r="G208" s="19">
        <f aca="true" t="shared" si="35" ref="G208:G256">B$9*B$8</f>
        <v>784.8000000000001</v>
      </c>
      <c r="H208" s="39">
        <f aca="true" t="shared" si="36" ref="H208:H256">D208/$J$7</f>
        <v>1</v>
      </c>
      <c r="I208" s="12" t="str">
        <f aca="true" t="shared" si="37" ref="I208:I256">IF(H208&lt;$L$10,"Accélération",IF(H208&gt;$L$11,"Vitesse Cte","---"))</f>
        <v>Vitesse Cte</v>
      </c>
      <c r="J208" s="11">
        <f aca="true" t="shared" si="38" ref="J208:J256">A208</f>
        <v>96</v>
      </c>
    </row>
    <row r="209" spans="1:10" ht="12.75">
      <c r="A209" s="10">
        <f t="shared" si="31"/>
        <v>96.5</v>
      </c>
      <c r="B209" s="37">
        <f aca="true" t="shared" si="39" ref="B209:B256">MAX(0,B208-C209*B$14)</f>
        <v>0</v>
      </c>
      <c r="C209" s="38">
        <f aca="true" t="shared" si="40" ref="C209:C256">C208+E208*B$14</f>
        <v>53.858014551628436</v>
      </c>
      <c r="D209" s="37">
        <f t="shared" si="32"/>
        <v>193.88885238586238</v>
      </c>
      <c r="E209" s="38">
        <f t="shared" si="33"/>
        <v>5.684341886080802E-15</v>
      </c>
      <c r="F209" s="38">
        <f t="shared" si="34"/>
        <v>-784.7999999999996</v>
      </c>
      <c r="G209" s="19">
        <f t="shared" si="35"/>
        <v>784.8000000000001</v>
      </c>
      <c r="H209" s="39">
        <f t="shared" si="36"/>
        <v>1</v>
      </c>
      <c r="I209" s="12" t="str">
        <f t="shared" si="37"/>
        <v>Vitesse Cte</v>
      </c>
      <c r="J209" s="11">
        <f t="shared" si="38"/>
        <v>96.5</v>
      </c>
    </row>
    <row r="210" spans="1:10" ht="12.75">
      <c r="A210" s="10">
        <f t="shared" si="31"/>
        <v>97</v>
      </c>
      <c r="B210" s="37">
        <f t="shared" si="39"/>
        <v>0</v>
      </c>
      <c r="C210" s="38">
        <f t="shared" si="40"/>
        <v>53.858014551628436</v>
      </c>
      <c r="D210" s="37">
        <f t="shared" si="32"/>
        <v>193.88885238586238</v>
      </c>
      <c r="E210" s="38">
        <f t="shared" si="33"/>
        <v>5.684341886080802E-15</v>
      </c>
      <c r="F210" s="38">
        <f t="shared" si="34"/>
        <v>-784.7999999999996</v>
      </c>
      <c r="G210" s="19">
        <f t="shared" si="35"/>
        <v>784.8000000000001</v>
      </c>
      <c r="H210" s="39">
        <f t="shared" si="36"/>
        <v>1</v>
      </c>
      <c r="I210" s="12" t="str">
        <f t="shared" si="37"/>
        <v>Vitesse Cte</v>
      </c>
      <c r="J210" s="11">
        <f t="shared" si="38"/>
        <v>97</v>
      </c>
    </row>
    <row r="211" spans="1:10" ht="12.75">
      <c r="A211" s="10">
        <f t="shared" si="31"/>
        <v>97.5</v>
      </c>
      <c r="B211" s="37">
        <f t="shared" si="39"/>
        <v>0</v>
      </c>
      <c r="C211" s="38">
        <f t="shared" si="40"/>
        <v>53.858014551628436</v>
      </c>
      <c r="D211" s="37">
        <f t="shared" si="32"/>
        <v>193.88885238586238</v>
      </c>
      <c r="E211" s="38">
        <f t="shared" si="33"/>
        <v>5.684341886080802E-15</v>
      </c>
      <c r="F211" s="38">
        <f t="shared" si="34"/>
        <v>-784.7999999999996</v>
      </c>
      <c r="G211" s="19">
        <f t="shared" si="35"/>
        <v>784.8000000000001</v>
      </c>
      <c r="H211" s="39">
        <f t="shared" si="36"/>
        <v>1</v>
      </c>
      <c r="I211" s="12" t="str">
        <f t="shared" si="37"/>
        <v>Vitesse Cte</v>
      </c>
      <c r="J211" s="11">
        <f t="shared" si="38"/>
        <v>97.5</v>
      </c>
    </row>
    <row r="212" spans="1:10" ht="12.75">
      <c r="A212" s="10">
        <f t="shared" si="31"/>
        <v>98</v>
      </c>
      <c r="B212" s="37">
        <f t="shared" si="39"/>
        <v>0</v>
      </c>
      <c r="C212" s="38">
        <f t="shared" si="40"/>
        <v>53.858014551628436</v>
      </c>
      <c r="D212" s="37">
        <f t="shared" si="32"/>
        <v>193.88885238586238</v>
      </c>
      <c r="E212" s="38">
        <f t="shared" si="33"/>
        <v>5.684341886080802E-15</v>
      </c>
      <c r="F212" s="38">
        <f t="shared" si="34"/>
        <v>-784.7999999999996</v>
      </c>
      <c r="G212" s="19">
        <f t="shared" si="35"/>
        <v>784.8000000000001</v>
      </c>
      <c r="H212" s="39">
        <f t="shared" si="36"/>
        <v>1</v>
      </c>
      <c r="I212" s="12" t="str">
        <f t="shared" si="37"/>
        <v>Vitesse Cte</v>
      </c>
      <c r="J212" s="11">
        <f t="shared" si="38"/>
        <v>98</v>
      </c>
    </row>
    <row r="213" spans="1:10" ht="12.75">
      <c r="A213" s="10">
        <f t="shared" si="31"/>
        <v>98.5</v>
      </c>
      <c r="B213" s="37">
        <f t="shared" si="39"/>
        <v>0</v>
      </c>
      <c r="C213" s="38">
        <f t="shared" si="40"/>
        <v>53.858014551628436</v>
      </c>
      <c r="D213" s="37">
        <f t="shared" si="32"/>
        <v>193.88885238586238</v>
      </c>
      <c r="E213" s="38">
        <f t="shared" si="33"/>
        <v>5.684341886080802E-15</v>
      </c>
      <c r="F213" s="38">
        <f t="shared" si="34"/>
        <v>-784.7999999999996</v>
      </c>
      <c r="G213" s="19">
        <f t="shared" si="35"/>
        <v>784.8000000000001</v>
      </c>
      <c r="H213" s="39">
        <f t="shared" si="36"/>
        <v>1</v>
      </c>
      <c r="I213" s="12" t="str">
        <f t="shared" si="37"/>
        <v>Vitesse Cte</v>
      </c>
      <c r="J213" s="11">
        <f t="shared" si="38"/>
        <v>98.5</v>
      </c>
    </row>
    <row r="214" spans="1:10" ht="12.75">
      <c r="A214" s="10">
        <f t="shared" si="31"/>
        <v>99</v>
      </c>
      <c r="B214" s="37">
        <f t="shared" si="39"/>
        <v>0</v>
      </c>
      <c r="C214" s="38">
        <f t="shared" si="40"/>
        <v>53.858014551628436</v>
      </c>
      <c r="D214" s="37">
        <f t="shared" si="32"/>
        <v>193.88885238586238</v>
      </c>
      <c r="E214" s="38">
        <f t="shared" si="33"/>
        <v>5.684341886080802E-15</v>
      </c>
      <c r="F214" s="38">
        <f t="shared" si="34"/>
        <v>-784.7999999999996</v>
      </c>
      <c r="G214" s="19">
        <f t="shared" si="35"/>
        <v>784.8000000000001</v>
      </c>
      <c r="H214" s="39">
        <f t="shared" si="36"/>
        <v>1</v>
      </c>
      <c r="I214" s="12" t="str">
        <f t="shared" si="37"/>
        <v>Vitesse Cte</v>
      </c>
      <c r="J214" s="11">
        <f t="shared" si="38"/>
        <v>99</v>
      </c>
    </row>
    <row r="215" spans="1:10" ht="12.75">
      <c r="A215" s="10">
        <f t="shared" si="31"/>
        <v>99.5</v>
      </c>
      <c r="B215" s="37">
        <f t="shared" si="39"/>
        <v>0</v>
      </c>
      <c r="C215" s="38">
        <f t="shared" si="40"/>
        <v>53.858014551628436</v>
      </c>
      <c r="D215" s="37">
        <f t="shared" si="32"/>
        <v>193.88885238586238</v>
      </c>
      <c r="E215" s="38">
        <f t="shared" si="33"/>
        <v>5.684341886080802E-15</v>
      </c>
      <c r="F215" s="38">
        <f t="shared" si="34"/>
        <v>-784.7999999999996</v>
      </c>
      <c r="G215" s="19">
        <f t="shared" si="35"/>
        <v>784.8000000000001</v>
      </c>
      <c r="H215" s="39">
        <f t="shared" si="36"/>
        <v>1</v>
      </c>
      <c r="I215" s="12" t="str">
        <f t="shared" si="37"/>
        <v>Vitesse Cte</v>
      </c>
      <c r="J215" s="11">
        <f t="shared" si="38"/>
        <v>99.5</v>
      </c>
    </row>
    <row r="216" spans="1:10" ht="12.75">
      <c r="A216" s="10">
        <f t="shared" si="31"/>
        <v>100</v>
      </c>
      <c r="B216" s="37">
        <f t="shared" si="39"/>
        <v>0</v>
      </c>
      <c r="C216" s="38">
        <f t="shared" si="40"/>
        <v>53.858014551628436</v>
      </c>
      <c r="D216" s="37">
        <f t="shared" si="32"/>
        <v>193.88885238586238</v>
      </c>
      <c r="E216" s="38">
        <f t="shared" si="33"/>
        <v>5.684341886080802E-15</v>
      </c>
      <c r="F216" s="38">
        <f t="shared" si="34"/>
        <v>-784.7999999999996</v>
      </c>
      <c r="G216" s="19">
        <f t="shared" si="35"/>
        <v>784.8000000000001</v>
      </c>
      <c r="H216" s="39">
        <f t="shared" si="36"/>
        <v>1</v>
      </c>
      <c r="I216" s="12" t="str">
        <f t="shared" si="37"/>
        <v>Vitesse Cte</v>
      </c>
      <c r="J216" s="11">
        <f t="shared" si="38"/>
        <v>100</v>
      </c>
    </row>
    <row r="217" spans="1:10" ht="12.75">
      <c r="A217" s="10">
        <f t="shared" si="31"/>
        <v>100.5</v>
      </c>
      <c r="B217" s="37">
        <f t="shared" si="39"/>
        <v>0</v>
      </c>
      <c r="C217" s="38">
        <f t="shared" si="40"/>
        <v>53.858014551628436</v>
      </c>
      <c r="D217" s="37">
        <f t="shared" si="32"/>
        <v>193.88885238586238</v>
      </c>
      <c r="E217" s="38">
        <f t="shared" si="33"/>
        <v>5.684341886080802E-15</v>
      </c>
      <c r="F217" s="38">
        <f t="shared" si="34"/>
        <v>-784.7999999999996</v>
      </c>
      <c r="G217" s="19">
        <f t="shared" si="35"/>
        <v>784.8000000000001</v>
      </c>
      <c r="H217" s="39">
        <f t="shared" si="36"/>
        <v>1</v>
      </c>
      <c r="I217" s="12" t="str">
        <f t="shared" si="37"/>
        <v>Vitesse Cte</v>
      </c>
      <c r="J217" s="11">
        <f t="shared" si="38"/>
        <v>100.5</v>
      </c>
    </row>
    <row r="218" spans="1:10" ht="12.75">
      <c r="A218" s="10">
        <f t="shared" si="31"/>
        <v>101</v>
      </c>
      <c r="B218" s="37">
        <f t="shared" si="39"/>
        <v>0</v>
      </c>
      <c r="C218" s="38">
        <f t="shared" si="40"/>
        <v>53.858014551628436</v>
      </c>
      <c r="D218" s="37">
        <f t="shared" si="32"/>
        <v>193.88885238586238</v>
      </c>
      <c r="E218" s="38">
        <f t="shared" si="33"/>
        <v>5.684341886080802E-15</v>
      </c>
      <c r="F218" s="38">
        <f t="shared" si="34"/>
        <v>-784.7999999999996</v>
      </c>
      <c r="G218" s="19">
        <f t="shared" si="35"/>
        <v>784.8000000000001</v>
      </c>
      <c r="H218" s="39">
        <f t="shared" si="36"/>
        <v>1</v>
      </c>
      <c r="I218" s="12" t="str">
        <f t="shared" si="37"/>
        <v>Vitesse Cte</v>
      </c>
      <c r="J218" s="11">
        <f t="shared" si="38"/>
        <v>101</v>
      </c>
    </row>
    <row r="219" spans="1:10" ht="12.75">
      <c r="A219" s="10">
        <f t="shared" si="31"/>
        <v>101.5</v>
      </c>
      <c r="B219" s="37">
        <f t="shared" si="39"/>
        <v>0</v>
      </c>
      <c r="C219" s="38">
        <f t="shared" si="40"/>
        <v>53.858014551628436</v>
      </c>
      <c r="D219" s="37">
        <f t="shared" si="32"/>
        <v>193.88885238586238</v>
      </c>
      <c r="E219" s="38">
        <f t="shared" si="33"/>
        <v>5.684341886080802E-15</v>
      </c>
      <c r="F219" s="38">
        <f t="shared" si="34"/>
        <v>-784.7999999999996</v>
      </c>
      <c r="G219" s="19">
        <f t="shared" si="35"/>
        <v>784.8000000000001</v>
      </c>
      <c r="H219" s="39">
        <f t="shared" si="36"/>
        <v>1</v>
      </c>
      <c r="I219" s="12" t="str">
        <f t="shared" si="37"/>
        <v>Vitesse Cte</v>
      </c>
      <c r="J219" s="11">
        <f t="shared" si="38"/>
        <v>101.5</v>
      </c>
    </row>
    <row r="220" spans="1:10" ht="12.75">
      <c r="A220" s="10">
        <f t="shared" si="31"/>
        <v>102</v>
      </c>
      <c r="B220" s="37">
        <f t="shared" si="39"/>
        <v>0</v>
      </c>
      <c r="C220" s="38">
        <f t="shared" si="40"/>
        <v>53.858014551628436</v>
      </c>
      <c r="D220" s="37">
        <f t="shared" si="32"/>
        <v>193.88885238586238</v>
      </c>
      <c r="E220" s="38">
        <f t="shared" si="33"/>
        <v>5.684341886080802E-15</v>
      </c>
      <c r="F220" s="38">
        <f t="shared" si="34"/>
        <v>-784.7999999999996</v>
      </c>
      <c r="G220" s="19">
        <f t="shared" si="35"/>
        <v>784.8000000000001</v>
      </c>
      <c r="H220" s="39">
        <f t="shared" si="36"/>
        <v>1</v>
      </c>
      <c r="I220" s="12" t="str">
        <f t="shared" si="37"/>
        <v>Vitesse Cte</v>
      </c>
      <c r="J220" s="11">
        <f t="shared" si="38"/>
        <v>102</v>
      </c>
    </row>
    <row r="221" spans="1:10" ht="12.75">
      <c r="A221" s="10">
        <f t="shared" si="31"/>
        <v>102.5</v>
      </c>
      <c r="B221" s="37">
        <f t="shared" si="39"/>
        <v>0</v>
      </c>
      <c r="C221" s="38">
        <f t="shared" si="40"/>
        <v>53.858014551628436</v>
      </c>
      <c r="D221" s="37">
        <f t="shared" si="32"/>
        <v>193.88885238586238</v>
      </c>
      <c r="E221" s="38">
        <f t="shared" si="33"/>
        <v>5.684341886080802E-15</v>
      </c>
      <c r="F221" s="38">
        <f t="shared" si="34"/>
        <v>-784.7999999999996</v>
      </c>
      <c r="G221" s="19">
        <f t="shared" si="35"/>
        <v>784.8000000000001</v>
      </c>
      <c r="H221" s="39">
        <f t="shared" si="36"/>
        <v>1</v>
      </c>
      <c r="I221" s="12" t="str">
        <f t="shared" si="37"/>
        <v>Vitesse Cte</v>
      </c>
      <c r="J221" s="11">
        <f t="shared" si="38"/>
        <v>102.5</v>
      </c>
    </row>
    <row r="222" spans="1:10" ht="12.75">
      <c r="A222" s="10">
        <f t="shared" si="31"/>
        <v>103</v>
      </c>
      <c r="B222" s="37">
        <f t="shared" si="39"/>
        <v>0</v>
      </c>
      <c r="C222" s="38">
        <f t="shared" si="40"/>
        <v>53.858014551628436</v>
      </c>
      <c r="D222" s="37">
        <f t="shared" si="32"/>
        <v>193.88885238586238</v>
      </c>
      <c r="E222" s="38">
        <f t="shared" si="33"/>
        <v>5.684341886080802E-15</v>
      </c>
      <c r="F222" s="38">
        <f t="shared" si="34"/>
        <v>-784.7999999999996</v>
      </c>
      <c r="G222" s="19">
        <f t="shared" si="35"/>
        <v>784.8000000000001</v>
      </c>
      <c r="H222" s="39">
        <f t="shared" si="36"/>
        <v>1</v>
      </c>
      <c r="I222" s="12" t="str">
        <f t="shared" si="37"/>
        <v>Vitesse Cte</v>
      </c>
      <c r="J222" s="11">
        <f t="shared" si="38"/>
        <v>103</v>
      </c>
    </row>
    <row r="223" spans="1:10" ht="12.75">
      <c r="A223" s="10">
        <f t="shared" si="31"/>
        <v>103.5</v>
      </c>
      <c r="B223" s="37">
        <f t="shared" si="39"/>
        <v>0</v>
      </c>
      <c r="C223" s="38">
        <f t="shared" si="40"/>
        <v>53.858014551628436</v>
      </c>
      <c r="D223" s="37">
        <f t="shared" si="32"/>
        <v>193.88885238586238</v>
      </c>
      <c r="E223" s="38">
        <f t="shared" si="33"/>
        <v>5.684341886080802E-15</v>
      </c>
      <c r="F223" s="38">
        <f t="shared" si="34"/>
        <v>-784.7999999999996</v>
      </c>
      <c r="G223" s="19">
        <f t="shared" si="35"/>
        <v>784.8000000000001</v>
      </c>
      <c r="H223" s="39">
        <f t="shared" si="36"/>
        <v>1</v>
      </c>
      <c r="I223" s="12" t="str">
        <f t="shared" si="37"/>
        <v>Vitesse Cte</v>
      </c>
      <c r="J223" s="11">
        <f t="shared" si="38"/>
        <v>103.5</v>
      </c>
    </row>
    <row r="224" spans="1:10" ht="12.75">
      <c r="A224" s="10">
        <f t="shared" si="31"/>
        <v>104</v>
      </c>
      <c r="B224" s="37">
        <f t="shared" si="39"/>
        <v>0</v>
      </c>
      <c r="C224" s="38">
        <f t="shared" si="40"/>
        <v>53.858014551628436</v>
      </c>
      <c r="D224" s="37">
        <f t="shared" si="32"/>
        <v>193.88885238586238</v>
      </c>
      <c r="E224" s="38">
        <f t="shared" si="33"/>
        <v>5.684341886080802E-15</v>
      </c>
      <c r="F224" s="38">
        <f t="shared" si="34"/>
        <v>-784.7999999999996</v>
      </c>
      <c r="G224" s="19">
        <f t="shared" si="35"/>
        <v>784.8000000000001</v>
      </c>
      <c r="H224" s="39">
        <f t="shared" si="36"/>
        <v>1</v>
      </c>
      <c r="I224" s="12" t="str">
        <f t="shared" si="37"/>
        <v>Vitesse Cte</v>
      </c>
      <c r="J224" s="11">
        <f t="shared" si="38"/>
        <v>104</v>
      </c>
    </row>
    <row r="225" spans="1:10" ht="12.75">
      <c r="A225" s="10">
        <f t="shared" si="31"/>
        <v>104.5</v>
      </c>
      <c r="B225" s="37">
        <f t="shared" si="39"/>
        <v>0</v>
      </c>
      <c r="C225" s="38">
        <f t="shared" si="40"/>
        <v>53.858014551628436</v>
      </c>
      <c r="D225" s="37">
        <f t="shared" si="32"/>
        <v>193.88885238586238</v>
      </c>
      <c r="E225" s="38">
        <f t="shared" si="33"/>
        <v>5.684341886080802E-15</v>
      </c>
      <c r="F225" s="38">
        <f t="shared" si="34"/>
        <v>-784.7999999999996</v>
      </c>
      <c r="G225" s="19">
        <f t="shared" si="35"/>
        <v>784.8000000000001</v>
      </c>
      <c r="H225" s="39">
        <f t="shared" si="36"/>
        <v>1</v>
      </c>
      <c r="I225" s="12" t="str">
        <f t="shared" si="37"/>
        <v>Vitesse Cte</v>
      </c>
      <c r="J225" s="11">
        <f t="shared" si="38"/>
        <v>104.5</v>
      </c>
    </row>
    <row r="226" spans="1:10" ht="12.75">
      <c r="A226" s="10">
        <f t="shared" si="31"/>
        <v>105</v>
      </c>
      <c r="B226" s="37">
        <f t="shared" si="39"/>
        <v>0</v>
      </c>
      <c r="C226" s="38">
        <f t="shared" si="40"/>
        <v>53.858014551628436</v>
      </c>
      <c r="D226" s="37">
        <f t="shared" si="32"/>
        <v>193.88885238586238</v>
      </c>
      <c r="E226" s="38">
        <f t="shared" si="33"/>
        <v>5.684341886080802E-15</v>
      </c>
      <c r="F226" s="38">
        <f t="shared" si="34"/>
        <v>-784.7999999999996</v>
      </c>
      <c r="G226" s="19">
        <f t="shared" si="35"/>
        <v>784.8000000000001</v>
      </c>
      <c r="H226" s="39">
        <f t="shared" si="36"/>
        <v>1</v>
      </c>
      <c r="I226" s="12" t="str">
        <f t="shared" si="37"/>
        <v>Vitesse Cte</v>
      </c>
      <c r="J226" s="11">
        <f t="shared" si="38"/>
        <v>105</v>
      </c>
    </row>
    <row r="227" spans="1:10" ht="12.75">
      <c r="A227" s="10">
        <f t="shared" si="31"/>
        <v>105.5</v>
      </c>
      <c r="B227" s="37">
        <f t="shared" si="39"/>
        <v>0</v>
      </c>
      <c r="C227" s="38">
        <f t="shared" si="40"/>
        <v>53.858014551628436</v>
      </c>
      <c r="D227" s="37">
        <f t="shared" si="32"/>
        <v>193.88885238586238</v>
      </c>
      <c r="E227" s="38">
        <f t="shared" si="33"/>
        <v>5.684341886080802E-15</v>
      </c>
      <c r="F227" s="38">
        <f t="shared" si="34"/>
        <v>-784.7999999999996</v>
      </c>
      <c r="G227" s="19">
        <f t="shared" si="35"/>
        <v>784.8000000000001</v>
      </c>
      <c r="H227" s="39">
        <f t="shared" si="36"/>
        <v>1</v>
      </c>
      <c r="I227" s="12" t="str">
        <f t="shared" si="37"/>
        <v>Vitesse Cte</v>
      </c>
      <c r="J227" s="11">
        <f t="shared" si="38"/>
        <v>105.5</v>
      </c>
    </row>
    <row r="228" spans="1:10" ht="12.75">
      <c r="A228" s="10">
        <f t="shared" si="31"/>
        <v>106</v>
      </c>
      <c r="B228" s="37">
        <f t="shared" si="39"/>
        <v>0</v>
      </c>
      <c r="C228" s="38">
        <f t="shared" si="40"/>
        <v>53.858014551628436</v>
      </c>
      <c r="D228" s="37">
        <f t="shared" si="32"/>
        <v>193.88885238586238</v>
      </c>
      <c r="E228" s="38">
        <f t="shared" si="33"/>
        <v>5.684341886080802E-15</v>
      </c>
      <c r="F228" s="38">
        <f t="shared" si="34"/>
        <v>-784.7999999999996</v>
      </c>
      <c r="G228" s="19">
        <f t="shared" si="35"/>
        <v>784.8000000000001</v>
      </c>
      <c r="H228" s="39">
        <f t="shared" si="36"/>
        <v>1</v>
      </c>
      <c r="I228" s="12" t="str">
        <f t="shared" si="37"/>
        <v>Vitesse Cte</v>
      </c>
      <c r="J228" s="11">
        <f t="shared" si="38"/>
        <v>106</v>
      </c>
    </row>
    <row r="229" spans="1:10" ht="12.75">
      <c r="A229" s="10">
        <f t="shared" si="31"/>
        <v>106.5</v>
      </c>
      <c r="B229" s="37">
        <f t="shared" si="39"/>
        <v>0</v>
      </c>
      <c r="C229" s="38">
        <f t="shared" si="40"/>
        <v>53.858014551628436</v>
      </c>
      <c r="D229" s="37">
        <f t="shared" si="32"/>
        <v>193.88885238586238</v>
      </c>
      <c r="E229" s="38">
        <f t="shared" si="33"/>
        <v>5.684341886080802E-15</v>
      </c>
      <c r="F229" s="38">
        <f t="shared" si="34"/>
        <v>-784.7999999999996</v>
      </c>
      <c r="G229" s="19">
        <f t="shared" si="35"/>
        <v>784.8000000000001</v>
      </c>
      <c r="H229" s="39">
        <f t="shared" si="36"/>
        <v>1</v>
      </c>
      <c r="I229" s="12" t="str">
        <f t="shared" si="37"/>
        <v>Vitesse Cte</v>
      </c>
      <c r="J229" s="11">
        <f t="shared" si="38"/>
        <v>106.5</v>
      </c>
    </row>
    <row r="230" spans="1:10" ht="12.75">
      <c r="A230" s="10">
        <f t="shared" si="31"/>
        <v>107</v>
      </c>
      <c r="B230" s="37">
        <f t="shared" si="39"/>
        <v>0</v>
      </c>
      <c r="C230" s="38">
        <f t="shared" si="40"/>
        <v>53.858014551628436</v>
      </c>
      <c r="D230" s="37">
        <f t="shared" si="32"/>
        <v>193.88885238586238</v>
      </c>
      <c r="E230" s="38">
        <f t="shared" si="33"/>
        <v>5.684341886080802E-15</v>
      </c>
      <c r="F230" s="38">
        <f t="shared" si="34"/>
        <v>-784.7999999999996</v>
      </c>
      <c r="G230" s="19">
        <f t="shared" si="35"/>
        <v>784.8000000000001</v>
      </c>
      <c r="H230" s="39">
        <f t="shared" si="36"/>
        <v>1</v>
      </c>
      <c r="I230" s="12" t="str">
        <f t="shared" si="37"/>
        <v>Vitesse Cte</v>
      </c>
      <c r="J230" s="11">
        <f t="shared" si="38"/>
        <v>107</v>
      </c>
    </row>
    <row r="231" spans="1:10" ht="12.75">
      <c r="A231" s="10">
        <f t="shared" si="31"/>
        <v>107.5</v>
      </c>
      <c r="B231" s="37">
        <f t="shared" si="39"/>
        <v>0</v>
      </c>
      <c r="C231" s="38">
        <f t="shared" si="40"/>
        <v>53.858014551628436</v>
      </c>
      <c r="D231" s="37">
        <f t="shared" si="32"/>
        <v>193.88885238586238</v>
      </c>
      <c r="E231" s="38">
        <f t="shared" si="33"/>
        <v>5.684341886080802E-15</v>
      </c>
      <c r="F231" s="38">
        <f t="shared" si="34"/>
        <v>-784.7999999999996</v>
      </c>
      <c r="G231" s="19">
        <f t="shared" si="35"/>
        <v>784.8000000000001</v>
      </c>
      <c r="H231" s="39">
        <f t="shared" si="36"/>
        <v>1</v>
      </c>
      <c r="I231" s="12" t="str">
        <f t="shared" si="37"/>
        <v>Vitesse Cte</v>
      </c>
      <c r="J231" s="11">
        <f t="shared" si="38"/>
        <v>107.5</v>
      </c>
    </row>
    <row r="232" spans="1:10" ht="12.75">
      <c r="A232" s="10">
        <f t="shared" si="31"/>
        <v>108</v>
      </c>
      <c r="B232" s="37">
        <f t="shared" si="39"/>
        <v>0</v>
      </c>
      <c r="C232" s="38">
        <f t="shared" si="40"/>
        <v>53.858014551628436</v>
      </c>
      <c r="D232" s="37">
        <f t="shared" si="32"/>
        <v>193.88885238586238</v>
      </c>
      <c r="E232" s="38">
        <f t="shared" si="33"/>
        <v>5.684341886080802E-15</v>
      </c>
      <c r="F232" s="38">
        <f t="shared" si="34"/>
        <v>-784.7999999999996</v>
      </c>
      <c r="G232" s="19">
        <f t="shared" si="35"/>
        <v>784.8000000000001</v>
      </c>
      <c r="H232" s="39">
        <f t="shared" si="36"/>
        <v>1</v>
      </c>
      <c r="I232" s="12" t="str">
        <f t="shared" si="37"/>
        <v>Vitesse Cte</v>
      </c>
      <c r="J232" s="11">
        <f t="shared" si="38"/>
        <v>108</v>
      </c>
    </row>
    <row r="233" spans="1:10" ht="12.75">
      <c r="A233" s="10">
        <f t="shared" si="31"/>
        <v>108.5</v>
      </c>
      <c r="B233" s="37">
        <f t="shared" si="39"/>
        <v>0</v>
      </c>
      <c r="C233" s="38">
        <f t="shared" si="40"/>
        <v>53.858014551628436</v>
      </c>
      <c r="D233" s="37">
        <f t="shared" si="32"/>
        <v>193.88885238586238</v>
      </c>
      <c r="E233" s="38">
        <f t="shared" si="33"/>
        <v>5.684341886080802E-15</v>
      </c>
      <c r="F233" s="38">
        <f t="shared" si="34"/>
        <v>-784.7999999999996</v>
      </c>
      <c r="G233" s="19">
        <f t="shared" si="35"/>
        <v>784.8000000000001</v>
      </c>
      <c r="H233" s="39">
        <f t="shared" si="36"/>
        <v>1</v>
      </c>
      <c r="I233" s="12" t="str">
        <f t="shared" si="37"/>
        <v>Vitesse Cte</v>
      </c>
      <c r="J233" s="11">
        <f t="shared" si="38"/>
        <v>108.5</v>
      </c>
    </row>
    <row r="234" spans="1:10" ht="12.75">
      <c r="A234" s="10">
        <f t="shared" si="31"/>
        <v>109</v>
      </c>
      <c r="B234" s="37">
        <f t="shared" si="39"/>
        <v>0</v>
      </c>
      <c r="C234" s="38">
        <f t="shared" si="40"/>
        <v>53.858014551628436</v>
      </c>
      <c r="D234" s="37">
        <f t="shared" si="32"/>
        <v>193.88885238586238</v>
      </c>
      <c r="E234" s="38">
        <f t="shared" si="33"/>
        <v>5.684341886080802E-15</v>
      </c>
      <c r="F234" s="38">
        <f t="shared" si="34"/>
        <v>-784.7999999999996</v>
      </c>
      <c r="G234" s="19">
        <f t="shared" si="35"/>
        <v>784.8000000000001</v>
      </c>
      <c r="H234" s="39">
        <f t="shared" si="36"/>
        <v>1</v>
      </c>
      <c r="I234" s="12" t="str">
        <f t="shared" si="37"/>
        <v>Vitesse Cte</v>
      </c>
      <c r="J234" s="11">
        <f t="shared" si="38"/>
        <v>109</v>
      </c>
    </row>
    <row r="235" spans="1:10" ht="12.75">
      <c r="A235" s="10">
        <f t="shared" si="31"/>
        <v>109.5</v>
      </c>
      <c r="B235" s="37">
        <f t="shared" si="39"/>
        <v>0</v>
      </c>
      <c r="C235" s="38">
        <f t="shared" si="40"/>
        <v>53.858014551628436</v>
      </c>
      <c r="D235" s="37">
        <f t="shared" si="32"/>
        <v>193.88885238586238</v>
      </c>
      <c r="E235" s="38">
        <f t="shared" si="33"/>
        <v>5.684341886080802E-15</v>
      </c>
      <c r="F235" s="38">
        <f t="shared" si="34"/>
        <v>-784.7999999999996</v>
      </c>
      <c r="G235" s="19">
        <f t="shared" si="35"/>
        <v>784.8000000000001</v>
      </c>
      <c r="H235" s="39">
        <f t="shared" si="36"/>
        <v>1</v>
      </c>
      <c r="I235" s="12" t="str">
        <f t="shared" si="37"/>
        <v>Vitesse Cte</v>
      </c>
      <c r="J235" s="11">
        <f t="shared" si="38"/>
        <v>109.5</v>
      </c>
    </row>
    <row r="236" spans="1:10" ht="12.75">
      <c r="A236" s="10">
        <f t="shared" si="31"/>
        <v>110</v>
      </c>
      <c r="B236" s="37">
        <f t="shared" si="39"/>
        <v>0</v>
      </c>
      <c r="C236" s="38">
        <f t="shared" si="40"/>
        <v>53.858014551628436</v>
      </c>
      <c r="D236" s="37">
        <f t="shared" si="32"/>
        <v>193.88885238586238</v>
      </c>
      <c r="E236" s="38">
        <f t="shared" si="33"/>
        <v>5.684341886080802E-15</v>
      </c>
      <c r="F236" s="38">
        <f t="shared" si="34"/>
        <v>-784.7999999999996</v>
      </c>
      <c r="G236" s="19">
        <f t="shared" si="35"/>
        <v>784.8000000000001</v>
      </c>
      <c r="H236" s="39">
        <f t="shared" si="36"/>
        <v>1</v>
      </c>
      <c r="I236" s="12" t="str">
        <f t="shared" si="37"/>
        <v>Vitesse Cte</v>
      </c>
      <c r="J236" s="11">
        <f t="shared" si="38"/>
        <v>110</v>
      </c>
    </row>
    <row r="237" spans="1:10" ht="12.75">
      <c r="A237" s="10">
        <f t="shared" si="31"/>
        <v>110.5</v>
      </c>
      <c r="B237" s="37">
        <f t="shared" si="39"/>
        <v>0</v>
      </c>
      <c r="C237" s="38">
        <f t="shared" si="40"/>
        <v>53.858014551628436</v>
      </c>
      <c r="D237" s="37">
        <f t="shared" si="32"/>
        <v>193.88885238586238</v>
      </c>
      <c r="E237" s="38">
        <f t="shared" si="33"/>
        <v>5.684341886080802E-15</v>
      </c>
      <c r="F237" s="38">
        <f t="shared" si="34"/>
        <v>-784.7999999999996</v>
      </c>
      <c r="G237" s="19">
        <f t="shared" si="35"/>
        <v>784.8000000000001</v>
      </c>
      <c r="H237" s="39">
        <f t="shared" si="36"/>
        <v>1</v>
      </c>
      <c r="I237" s="12" t="str">
        <f t="shared" si="37"/>
        <v>Vitesse Cte</v>
      </c>
      <c r="J237" s="11">
        <f t="shared" si="38"/>
        <v>110.5</v>
      </c>
    </row>
    <row r="238" spans="1:10" ht="12.75">
      <c r="A238" s="10">
        <f aca="true" t="shared" si="41" ref="A238:A256">A237+B$14</f>
        <v>111</v>
      </c>
      <c r="B238" s="37">
        <f t="shared" si="39"/>
        <v>0</v>
      </c>
      <c r="C238" s="38">
        <f t="shared" si="40"/>
        <v>53.858014551628436</v>
      </c>
      <c r="D238" s="37">
        <f t="shared" si="32"/>
        <v>193.88885238586238</v>
      </c>
      <c r="E238" s="38">
        <f t="shared" si="33"/>
        <v>5.684341886080802E-15</v>
      </c>
      <c r="F238" s="38">
        <f t="shared" si="34"/>
        <v>-784.7999999999996</v>
      </c>
      <c r="G238" s="19">
        <f t="shared" si="35"/>
        <v>784.8000000000001</v>
      </c>
      <c r="H238" s="39">
        <f t="shared" si="36"/>
        <v>1</v>
      </c>
      <c r="I238" s="12" t="str">
        <f t="shared" si="37"/>
        <v>Vitesse Cte</v>
      </c>
      <c r="J238" s="11">
        <f t="shared" si="38"/>
        <v>111</v>
      </c>
    </row>
    <row r="239" spans="1:10" ht="12.75">
      <c r="A239" s="10">
        <f t="shared" si="41"/>
        <v>111.5</v>
      </c>
      <c r="B239" s="37">
        <f t="shared" si="39"/>
        <v>0</v>
      </c>
      <c r="C239" s="38">
        <f t="shared" si="40"/>
        <v>53.858014551628436</v>
      </c>
      <c r="D239" s="37">
        <f t="shared" si="32"/>
        <v>193.88885238586238</v>
      </c>
      <c r="E239" s="38">
        <f t="shared" si="33"/>
        <v>5.684341886080802E-15</v>
      </c>
      <c r="F239" s="38">
        <f t="shared" si="34"/>
        <v>-784.7999999999996</v>
      </c>
      <c r="G239" s="19">
        <f t="shared" si="35"/>
        <v>784.8000000000001</v>
      </c>
      <c r="H239" s="39">
        <f t="shared" si="36"/>
        <v>1</v>
      </c>
      <c r="I239" s="12" t="str">
        <f t="shared" si="37"/>
        <v>Vitesse Cte</v>
      </c>
      <c r="J239" s="11">
        <f t="shared" si="38"/>
        <v>111.5</v>
      </c>
    </row>
    <row r="240" spans="1:10" ht="12.75">
      <c r="A240" s="10">
        <f t="shared" si="41"/>
        <v>112</v>
      </c>
      <c r="B240" s="37">
        <f t="shared" si="39"/>
        <v>0</v>
      </c>
      <c r="C240" s="38">
        <f t="shared" si="40"/>
        <v>53.858014551628436</v>
      </c>
      <c r="D240" s="37">
        <f t="shared" si="32"/>
        <v>193.88885238586238</v>
      </c>
      <c r="E240" s="38">
        <f t="shared" si="33"/>
        <v>5.684341886080802E-15</v>
      </c>
      <c r="F240" s="38">
        <f t="shared" si="34"/>
        <v>-784.7999999999996</v>
      </c>
      <c r="G240" s="19">
        <f t="shared" si="35"/>
        <v>784.8000000000001</v>
      </c>
      <c r="H240" s="39">
        <f t="shared" si="36"/>
        <v>1</v>
      </c>
      <c r="I240" s="12" t="str">
        <f t="shared" si="37"/>
        <v>Vitesse Cte</v>
      </c>
      <c r="J240" s="11">
        <f t="shared" si="38"/>
        <v>112</v>
      </c>
    </row>
    <row r="241" spans="1:10" ht="12.75">
      <c r="A241" s="10">
        <f t="shared" si="41"/>
        <v>112.5</v>
      </c>
      <c r="B241" s="37">
        <f t="shared" si="39"/>
        <v>0</v>
      </c>
      <c r="C241" s="38">
        <f t="shared" si="40"/>
        <v>53.858014551628436</v>
      </c>
      <c r="D241" s="37">
        <f t="shared" si="32"/>
        <v>193.88885238586238</v>
      </c>
      <c r="E241" s="38">
        <f t="shared" si="33"/>
        <v>5.684341886080802E-15</v>
      </c>
      <c r="F241" s="38">
        <f t="shared" si="34"/>
        <v>-784.7999999999996</v>
      </c>
      <c r="G241" s="19">
        <f t="shared" si="35"/>
        <v>784.8000000000001</v>
      </c>
      <c r="H241" s="39">
        <f t="shared" si="36"/>
        <v>1</v>
      </c>
      <c r="I241" s="12" t="str">
        <f t="shared" si="37"/>
        <v>Vitesse Cte</v>
      </c>
      <c r="J241" s="11">
        <f t="shared" si="38"/>
        <v>112.5</v>
      </c>
    </row>
    <row r="242" spans="1:10" ht="12.75">
      <c r="A242" s="10">
        <f t="shared" si="41"/>
        <v>113</v>
      </c>
      <c r="B242" s="37">
        <f t="shared" si="39"/>
        <v>0</v>
      </c>
      <c r="C242" s="38">
        <f t="shared" si="40"/>
        <v>53.858014551628436</v>
      </c>
      <c r="D242" s="37">
        <f t="shared" si="32"/>
        <v>193.88885238586238</v>
      </c>
      <c r="E242" s="38">
        <f t="shared" si="33"/>
        <v>5.684341886080802E-15</v>
      </c>
      <c r="F242" s="38">
        <f t="shared" si="34"/>
        <v>-784.7999999999996</v>
      </c>
      <c r="G242" s="19">
        <f t="shared" si="35"/>
        <v>784.8000000000001</v>
      </c>
      <c r="H242" s="39">
        <f t="shared" si="36"/>
        <v>1</v>
      </c>
      <c r="I242" s="12" t="str">
        <f t="shared" si="37"/>
        <v>Vitesse Cte</v>
      </c>
      <c r="J242" s="11">
        <f t="shared" si="38"/>
        <v>113</v>
      </c>
    </row>
    <row r="243" spans="1:10" ht="12.75">
      <c r="A243" s="10">
        <f t="shared" si="41"/>
        <v>113.5</v>
      </c>
      <c r="B243" s="37">
        <f t="shared" si="39"/>
        <v>0</v>
      </c>
      <c r="C243" s="38">
        <f t="shared" si="40"/>
        <v>53.858014551628436</v>
      </c>
      <c r="D243" s="37">
        <f t="shared" si="32"/>
        <v>193.88885238586238</v>
      </c>
      <c r="E243" s="38">
        <f t="shared" si="33"/>
        <v>5.684341886080802E-15</v>
      </c>
      <c r="F243" s="38">
        <f t="shared" si="34"/>
        <v>-784.7999999999996</v>
      </c>
      <c r="G243" s="19">
        <f t="shared" si="35"/>
        <v>784.8000000000001</v>
      </c>
      <c r="H243" s="39">
        <f t="shared" si="36"/>
        <v>1</v>
      </c>
      <c r="I243" s="12" t="str">
        <f t="shared" si="37"/>
        <v>Vitesse Cte</v>
      </c>
      <c r="J243" s="11">
        <f t="shared" si="38"/>
        <v>113.5</v>
      </c>
    </row>
    <row r="244" spans="1:10" ht="12.75">
      <c r="A244" s="10">
        <f t="shared" si="41"/>
        <v>114</v>
      </c>
      <c r="B244" s="37">
        <f t="shared" si="39"/>
        <v>0</v>
      </c>
      <c r="C244" s="38">
        <f t="shared" si="40"/>
        <v>53.858014551628436</v>
      </c>
      <c r="D244" s="37">
        <f t="shared" si="32"/>
        <v>193.88885238586238</v>
      </c>
      <c r="E244" s="38">
        <f t="shared" si="33"/>
        <v>5.684341886080802E-15</v>
      </c>
      <c r="F244" s="38">
        <f t="shared" si="34"/>
        <v>-784.7999999999996</v>
      </c>
      <c r="G244" s="19">
        <f t="shared" si="35"/>
        <v>784.8000000000001</v>
      </c>
      <c r="H244" s="39">
        <f t="shared" si="36"/>
        <v>1</v>
      </c>
      <c r="I244" s="12" t="str">
        <f t="shared" si="37"/>
        <v>Vitesse Cte</v>
      </c>
      <c r="J244" s="11">
        <f t="shared" si="38"/>
        <v>114</v>
      </c>
    </row>
    <row r="245" spans="1:10" ht="12.75">
      <c r="A245" s="10">
        <f t="shared" si="41"/>
        <v>114.5</v>
      </c>
      <c r="B245" s="37">
        <f t="shared" si="39"/>
        <v>0</v>
      </c>
      <c r="C245" s="38">
        <f t="shared" si="40"/>
        <v>53.858014551628436</v>
      </c>
      <c r="D245" s="37">
        <f t="shared" si="32"/>
        <v>193.88885238586238</v>
      </c>
      <c r="E245" s="38">
        <f t="shared" si="33"/>
        <v>5.684341886080802E-15</v>
      </c>
      <c r="F245" s="38">
        <f t="shared" si="34"/>
        <v>-784.7999999999996</v>
      </c>
      <c r="G245" s="19">
        <f t="shared" si="35"/>
        <v>784.8000000000001</v>
      </c>
      <c r="H245" s="39">
        <f t="shared" si="36"/>
        <v>1</v>
      </c>
      <c r="I245" s="12" t="str">
        <f t="shared" si="37"/>
        <v>Vitesse Cte</v>
      </c>
      <c r="J245" s="11">
        <f t="shared" si="38"/>
        <v>114.5</v>
      </c>
    </row>
    <row r="246" spans="1:10" ht="12.75">
      <c r="A246" s="10">
        <f t="shared" si="41"/>
        <v>115</v>
      </c>
      <c r="B246" s="37">
        <f t="shared" si="39"/>
        <v>0</v>
      </c>
      <c r="C246" s="38">
        <f t="shared" si="40"/>
        <v>53.858014551628436</v>
      </c>
      <c r="D246" s="37">
        <f t="shared" si="32"/>
        <v>193.88885238586238</v>
      </c>
      <c r="E246" s="38">
        <f t="shared" si="33"/>
        <v>5.684341886080802E-15</v>
      </c>
      <c r="F246" s="38">
        <f t="shared" si="34"/>
        <v>-784.7999999999996</v>
      </c>
      <c r="G246" s="19">
        <f t="shared" si="35"/>
        <v>784.8000000000001</v>
      </c>
      <c r="H246" s="39">
        <f t="shared" si="36"/>
        <v>1</v>
      </c>
      <c r="I246" s="12" t="str">
        <f t="shared" si="37"/>
        <v>Vitesse Cte</v>
      </c>
      <c r="J246" s="11">
        <f t="shared" si="38"/>
        <v>115</v>
      </c>
    </row>
    <row r="247" spans="1:10" ht="12.75">
      <c r="A247" s="10">
        <f t="shared" si="41"/>
        <v>115.5</v>
      </c>
      <c r="B247" s="37">
        <f t="shared" si="39"/>
        <v>0</v>
      </c>
      <c r="C247" s="38">
        <f t="shared" si="40"/>
        <v>53.858014551628436</v>
      </c>
      <c r="D247" s="37">
        <f t="shared" si="32"/>
        <v>193.88885238586238</v>
      </c>
      <c r="E247" s="38">
        <f t="shared" si="33"/>
        <v>5.684341886080802E-15</v>
      </c>
      <c r="F247" s="38">
        <f t="shared" si="34"/>
        <v>-784.7999999999996</v>
      </c>
      <c r="G247" s="19">
        <f t="shared" si="35"/>
        <v>784.8000000000001</v>
      </c>
      <c r="H247" s="39">
        <f t="shared" si="36"/>
        <v>1</v>
      </c>
      <c r="I247" s="12" t="str">
        <f t="shared" si="37"/>
        <v>Vitesse Cte</v>
      </c>
      <c r="J247" s="11">
        <f t="shared" si="38"/>
        <v>115.5</v>
      </c>
    </row>
    <row r="248" spans="1:10" ht="12.75">
      <c r="A248" s="10">
        <f t="shared" si="41"/>
        <v>116</v>
      </c>
      <c r="B248" s="37">
        <f t="shared" si="39"/>
        <v>0</v>
      </c>
      <c r="C248" s="38">
        <f t="shared" si="40"/>
        <v>53.858014551628436</v>
      </c>
      <c r="D248" s="37">
        <f t="shared" si="32"/>
        <v>193.88885238586238</v>
      </c>
      <c r="E248" s="38">
        <f t="shared" si="33"/>
        <v>5.684341886080802E-15</v>
      </c>
      <c r="F248" s="38">
        <f t="shared" si="34"/>
        <v>-784.7999999999996</v>
      </c>
      <c r="G248" s="19">
        <f t="shared" si="35"/>
        <v>784.8000000000001</v>
      </c>
      <c r="H248" s="39">
        <f t="shared" si="36"/>
        <v>1</v>
      </c>
      <c r="I248" s="12" t="str">
        <f t="shared" si="37"/>
        <v>Vitesse Cte</v>
      </c>
      <c r="J248" s="11">
        <f t="shared" si="38"/>
        <v>116</v>
      </c>
    </row>
    <row r="249" spans="1:10" ht="12.75">
      <c r="A249" s="10">
        <f t="shared" si="41"/>
        <v>116.5</v>
      </c>
      <c r="B249" s="37">
        <f t="shared" si="39"/>
        <v>0</v>
      </c>
      <c r="C249" s="38">
        <f t="shared" si="40"/>
        <v>53.858014551628436</v>
      </c>
      <c r="D249" s="37">
        <f t="shared" si="32"/>
        <v>193.88885238586238</v>
      </c>
      <c r="E249" s="38">
        <f t="shared" si="33"/>
        <v>5.684341886080802E-15</v>
      </c>
      <c r="F249" s="38">
        <f t="shared" si="34"/>
        <v>-784.7999999999996</v>
      </c>
      <c r="G249" s="19">
        <f t="shared" si="35"/>
        <v>784.8000000000001</v>
      </c>
      <c r="H249" s="39">
        <f t="shared" si="36"/>
        <v>1</v>
      </c>
      <c r="I249" s="12" t="str">
        <f t="shared" si="37"/>
        <v>Vitesse Cte</v>
      </c>
      <c r="J249" s="11">
        <f t="shared" si="38"/>
        <v>116.5</v>
      </c>
    </row>
    <row r="250" spans="1:10" ht="12.75">
      <c r="A250" s="10">
        <f t="shared" si="41"/>
        <v>117</v>
      </c>
      <c r="B250" s="37">
        <f t="shared" si="39"/>
        <v>0</v>
      </c>
      <c r="C250" s="38">
        <f t="shared" si="40"/>
        <v>53.858014551628436</v>
      </c>
      <c r="D250" s="37">
        <f t="shared" si="32"/>
        <v>193.88885238586238</v>
      </c>
      <c r="E250" s="38">
        <f t="shared" si="33"/>
        <v>5.684341886080802E-15</v>
      </c>
      <c r="F250" s="38">
        <f t="shared" si="34"/>
        <v>-784.7999999999996</v>
      </c>
      <c r="G250" s="19">
        <f t="shared" si="35"/>
        <v>784.8000000000001</v>
      </c>
      <c r="H250" s="39">
        <f t="shared" si="36"/>
        <v>1</v>
      </c>
      <c r="I250" s="12" t="str">
        <f t="shared" si="37"/>
        <v>Vitesse Cte</v>
      </c>
      <c r="J250" s="11">
        <f t="shared" si="38"/>
        <v>117</v>
      </c>
    </row>
    <row r="251" spans="1:10" ht="12.75">
      <c r="A251" s="10">
        <f t="shared" si="41"/>
        <v>117.5</v>
      </c>
      <c r="B251" s="37">
        <f t="shared" si="39"/>
        <v>0</v>
      </c>
      <c r="C251" s="38">
        <f t="shared" si="40"/>
        <v>53.858014551628436</v>
      </c>
      <c r="D251" s="37">
        <f t="shared" si="32"/>
        <v>193.88885238586238</v>
      </c>
      <c r="E251" s="38">
        <f t="shared" si="33"/>
        <v>5.684341886080802E-15</v>
      </c>
      <c r="F251" s="38">
        <f t="shared" si="34"/>
        <v>-784.7999999999996</v>
      </c>
      <c r="G251" s="19">
        <f t="shared" si="35"/>
        <v>784.8000000000001</v>
      </c>
      <c r="H251" s="39">
        <f t="shared" si="36"/>
        <v>1</v>
      </c>
      <c r="I251" s="12" t="str">
        <f t="shared" si="37"/>
        <v>Vitesse Cte</v>
      </c>
      <c r="J251" s="11">
        <f t="shared" si="38"/>
        <v>117.5</v>
      </c>
    </row>
    <row r="252" spans="1:10" ht="12.75">
      <c r="A252" s="10">
        <f t="shared" si="41"/>
        <v>118</v>
      </c>
      <c r="B252" s="37">
        <f t="shared" si="39"/>
        <v>0</v>
      </c>
      <c r="C252" s="38">
        <f t="shared" si="40"/>
        <v>53.858014551628436</v>
      </c>
      <c r="D252" s="37">
        <f t="shared" si="32"/>
        <v>193.88885238586238</v>
      </c>
      <c r="E252" s="38">
        <f t="shared" si="33"/>
        <v>5.684341886080802E-15</v>
      </c>
      <c r="F252" s="38">
        <f t="shared" si="34"/>
        <v>-784.7999999999996</v>
      </c>
      <c r="G252" s="19">
        <f t="shared" si="35"/>
        <v>784.8000000000001</v>
      </c>
      <c r="H252" s="39">
        <f t="shared" si="36"/>
        <v>1</v>
      </c>
      <c r="I252" s="12" t="str">
        <f t="shared" si="37"/>
        <v>Vitesse Cte</v>
      </c>
      <c r="J252" s="11">
        <f t="shared" si="38"/>
        <v>118</v>
      </c>
    </row>
    <row r="253" spans="1:10" ht="12.75">
      <c r="A253" s="10">
        <f t="shared" si="41"/>
        <v>118.5</v>
      </c>
      <c r="B253" s="37">
        <f t="shared" si="39"/>
        <v>0</v>
      </c>
      <c r="C253" s="38">
        <f t="shared" si="40"/>
        <v>53.858014551628436</v>
      </c>
      <c r="D253" s="37">
        <f t="shared" si="32"/>
        <v>193.88885238586238</v>
      </c>
      <c r="E253" s="38">
        <f t="shared" si="33"/>
        <v>5.684341886080802E-15</v>
      </c>
      <c r="F253" s="38">
        <f t="shared" si="34"/>
        <v>-784.7999999999996</v>
      </c>
      <c r="G253" s="19">
        <f t="shared" si="35"/>
        <v>784.8000000000001</v>
      </c>
      <c r="H253" s="39">
        <f t="shared" si="36"/>
        <v>1</v>
      </c>
      <c r="I253" s="12" t="str">
        <f t="shared" si="37"/>
        <v>Vitesse Cte</v>
      </c>
      <c r="J253" s="11">
        <f t="shared" si="38"/>
        <v>118.5</v>
      </c>
    </row>
    <row r="254" spans="1:10" ht="12.75">
      <c r="A254" s="10">
        <f t="shared" si="41"/>
        <v>119</v>
      </c>
      <c r="B254" s="37">
        <f t="shared" si="39"/>
        <v>0</v>
      </c>
      <c r="C254" s="38">
        <f t="shared" si="40"/>
        <v>53.858014551628436</v>
      </c>
      <c r="D254" s="37">
        <f t="shared" si="32"/>
        <v>193.88885238586238</v>
      </c>
      <c r="E254" s="38">
        <f t="shared" si="33"/>
        <v>5.684341886080802E-15</v>
      </c>
      <c r="F254" s="38">
        <f t="shared" si="34"/>
        <v>-784.7999999999996</v>
      </c>
      <c r="G254" s="19">
        <f t="shared" si="35"/>
        <v>784.8000000000001</v>
      </c>
      <c r="H254" s="39">
        <f t="shared" si="36"/>
        <v>1</v>
      </c>
      <c r="I254" s="12" t="str">
        <f t="shared" si="37"/>
        <v>Vitesse Cte</v>
      </c>
      <c r="J254" s="11">
        <f t="shared" si="38"/>
        <v>119</v>
      </c>
    </row>
    <row r="255" spans="1:10" ht="12.75">
      <c r="A255" s="10">
        <f t="shared" si="41"/>
        <v>119.5</v>
      </c>
      <c r="B255" s="37">
        <f t="shared" si="39"/>
        <v>0</v>
      </c>
      <c r="C255" s="38">
        <f t="shared" si="40"/>
        <v>53.858014551628436</v>
      </c>
      <c r="D255" s="37">
        <f t="shared" si="32"/>
        <v>193.88885238586238</v>
      </c>
      <c r="E255" s="38">
        <f t="shared" si="33"/>
        <v>5.684341886080802E-15</v>
      </c>
      <c r="F255" s="38">
        <f t="shared" si="34"/>
        <v>-784.7999999999996</v>
      </c>
      <c r="G255" s="19">
        <f t="shared" si="35"/>
        <v>784.8000000000001</v>
      </c>
      <c r="H255" s="39">
        <f t="shared" si="36"/>
        <v>1</v>
      </c>
      <c r="I255" s="12" t="str">
        <f t="shared" si="37"/>
        <v>Vitesse Cte</v>
      </c>
      <c r="J255" s="11">
        <f t="shared" si="38"/>
        <v>119.5</v>
      </c>
    </row>
    <row r="256" spans="1:10" ht="13.5" thickBot="1">
      <c r="A256" s="13">
        <f t="shared" si="41"/>
        <v>120</v>
      </c>
      <c r="B256" s="40">
        <f t="shared" si="39"/>
        <v>0</v>
      </c>
      <c r="C256" s="41">
        <f t="shared" si="40"/>
        <v>53.858014551628436</v>
      </c>
      <c r="D256" s="40">
        <f t="shared" si="32"/>
        <v>193.88885238586238</v>
      </c>
      <c r="E256" s="41">
        <f t="shared" si="33"/>
        <v>5.684341886080802E-15</v>
      </c>
      <c r="F256" s="41">
        <f t="shared" si="34"/>
        <v>-784.7999999999996</v>
      </c>
      <c r="G256" s="42">
        <f t="shared" si="35"/>
        <v>784.8000000000001</v>
      </c>
      <c r="H256" s="43">
        <f t="shared" si="36"/>
        <v>1</v>
      </c>
      <c r="I256" s="24" t="str">
        <f t="shared" si="37"/>
        <v>Vitesse Cte</v>
      </c>
      <c r="J256" s="27">
        <f t="shared" si="38"/>
        <v>120</v>
      </c>
    </row>
    <row r="257" spans="2:7" ht="12.75">
      <c r="B257" s="2"/>
      <c r="C257" s="4"/>
      <c r="D257" s="4"/>
      <c r="E257" s="4"/>
      <c r="F257" s="5"/>
      <c r="G257" s="5"/>
    </row>
    <row r="258" spans="2:7" ht="12.75">
      <c r="B258" s="2"/>
      <c r="C258" s="4"/>
      <c r="D258" s="4"/>
      <c r="E258" s="4"/>
      <c r="F258" s="5"/>
      <c r="G258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3"/>
  <sheetViews>
    <sheetView workbookViewId="0" topLeftCell="A1">
      <selection activeCell="A1" sqref="A1"/>
    </sheetView>
  </sheetViews>
  <sheetFormatPr defaultColWidth="11.421875" defaultRowHeight="12.75"/>
  <cols>
    <col min="10" max="10" width="9.421875" style="0" customWidth="1"/>
    <col min="11" max="11" width="4.28125" style="0" customWidth="1"/>
  </cols>
  <sheetData>
    <row r="1" ht="12.75">
      <c r="A1" t="s">
        <v>67</v>
      </c>
    </row>
    <row r="2" ht="12.75">
      <c r="A2" t="s">
        <v>66</v>
      </c>
    </row>
    <row r="3" ht="12.75">
      <c r="A3" t="s">
        <v>68</v>
      </c>
    </row>
    <row r="4" ht="12.75">
      <c r="A4" t="s">
        <v>69</v>
      </c>
    </row>
    <row r="6" spans="4:13" ht="12.75">
      <c r="D6" t="s">
        <v>36</v>
      </c>
      <c r="I6" s="54" t="s">
        <v>60</v>
      </c>
      <c r="J6" s="55">
        <f>$B$7/$B$8</f>
        <v>1</v>
      </c>
      <c r="K6" t="s">
        <v>32</v>
      </c>
      <c r="L6" s="2" t="str">
        <f>CONCATENATE(INT(J6),"h",INT(60*(J6-INT(J6))),"'",INT(60*(60*(J6-INT(J6))-INT(60*(J6-INT(J6))))),"''")</f>
        <v>1h0'0''</v>
      </c>
      <c r="M6" t="str">
        <f>CONCATENATE("= ",ROUND(J6/B$12,1)," tps sej")</f>
        <v>= 1 tps sej</v>
      </c>
    </row>
    <row r="7" spans="1:14" ht="14.25">
      <c r="A7" t="s">
        <v>22</v>
      </c>
      <c r="B7">
        <v>1000</v>
      </c>
      <c r="C7" t="s">
        <v>29</v>
      </c>
      <c r="I7" s="54" t="s">
        <v>57</v>
      </c>
      <c r="J7" s="55">
        <f>VLOOKUP(B7,$B$22:$H$403,7,FALSE)</f>
        <v>0.9000000000000005</v>
      </c>
      <c r="K7" t="s">
        <v>32</v>
      </c>
      <c r="L7" s="2" t="str">
        <f>CONCATENATE(INT(J7),"h",INT(60*(J7-INT(J7))),"'",INT(60*(60*(J7-INT(J7))-INT(60*(J7-INT(J7))))),"''")</f>
        <v>0h54'0''</v>
      </c>
      <c r="M7" t="str">
        <f>CONCATENATE("= ",ROUND(J7/B$12,1)," tps sej")</f>
        <v>= 0.9 tps sej</v>
      </c>
      <c r="N7" s="51" t="s">
        <v>59</v>
      </c>
    </row>
    <row r="8" spans="1:14" ht="14.25">
      <c r="A8" t="s">
        <v>23</v>
      </c>
      <c r="B8">
        <v>1000</v>
      </c>
      <c r="C8" t="s">
        <v>30</v>
      </c>
      <c r="I8" s="54" t="s">
        <v>61</v>
      </c>
      <c r="J8" s="55">
        <f>VLOOKUP(N8,$G$22:$H$403,2,FALSE)</f>
        <v>1.600000000000001</v>
      </c>
      <c r="K8" t="s">
        <v>32</v>
      </c>
      <c r="L8" s="2" t="str">
        <f>CONCATENATE(INT(J8),"h",INT(60*(J8-INT(J8))),"'",INT(60*(60*(J8-INT(J8))-INT(60*(J8-INT(J8))))),"''")</f>
        <v>1h36'0''</v>
      </c>
      <c r="M8" t="str">
        <f>CONCATENATE("= ",ROUND(J8/B$12,1)," tps sej")</f>
        <v>= 1.6 tps sej</v>
      </c>
      <c r="N8" s="51">
        <v>0.95</v>
      </c>
    </row>
    <row r="9" spans="1:14" ht="12.75">
      <c r="A9" t="s">
        <v>24</v>
      </c>
      <c r="B9" s="3">
        <f>D9/1000</f>
        <v>1</v>
      </c>
      <c r="D9">
        <v>1000</v>
      </c>
      <c r="I9" s="54" t="s">
        <v>62</v>
      </c>
      <c r="J9" s="55">
        <f>VLOOKUP(N9,$G$22:$H$403,2,FALSE)</f>
        <v>3.1800000000000024</v>
      </c>
      <c r="K9" t="s">
        <v>32</v>
      </c>
      <c r="L9" s="2" t="str">
        <f>CONCATENATE(INT(J9),"h",INT(60*(J9-INT(J9))),"'",INT(60*(60*(J9-INT(J9))-INT(60*(J9-INT(J9))))),"''")</f>
        <v>3h10'48''</v>
      </c>
      <c r="M9" t="str">
        <f>CONCATENATE("= ",ROUND(J9/B$12,1)," tps sej")</f>
        <v>= 3.2 tps sej</v>
      </c>
      <c r="N9" s="51">
        <v>0.99</v>
      </c>
    </row>
    <row r="10" spans="1:14" ht="14.25">
      <c r="A10" t="s">
        <v>25</v>
      </c>
      <c r="B10">
        <v>100</v>
      </c>
      <c r="C10" t="s">
        <v>29</v>
      </c>
      <c r="I10" s="54" t="s">
        <v>63</v>
      </c>
      <c r="J10" s="55">
        <f>VLOOKUP(N10,$G$22:$H$403,2,FALSE)</f>
        <v>5.4599999999999715</v>
      </c>
      <c r="K10" t="s">
        <v>32</v>
      </c>
      <c r="L10" s="2" t="str">
        <f>CONCATENATE(INT(J10),"h",INT(60*(J10-INT(J10))),"'",INT(60*(60*(J10-INT(J10))-INT(60*(J10-INT(J10))))),"''")</f>
        <v>5h27'35''</v>
      </c>
      <c r="M10" t="str">
        <f>CONCATENATE("= ",ROUND(J10/B$12,1)," tps sej")</f>
        <v>= 5.5 tps sej</v>
      </c>
      <c r="N10" s="52">
        <v>0.999</v>
      </c>
    </row>
    <row r="11" spans="1:4" ht="12.75">
      <c r="A11" t="s">
        <v>35</v>
      </c>
      <c r="B11" s="3">
        <f>D11/1000</f>
        <v>0.497</v>
      </c>
      <c r="D11">
        <v>497</v>
      </c>
    </row>
    <row r="12" spans="1:3" ht="12.75">
      <c r="A12" t="s">
        <v>31</v>
      </c>
      <c r="B12" s="53">
        <f>B7/B8</f>
        <v>1</v>
      </c>
      <c r="C12" t="s">
        <v>32</v>
      </c>
    </row>
    <row r="15" spans="1:4" ht="12.75">
      <c r="A15" t="s">
        <v>1</v>
      </c>
      <c r="B15">
        <f>B12/50</f>
        <v>0.02</v>
      </c>
      <c r="C15" t="s">
        <v>32</v>
      </c>
      <c r="D15" s="2" t="str">
        <f>CONCATENATE(INT(B15),"h",INT(60*(B15-INT(B15))),"'",INT(60*(60*(B15-INT(B15))-INT(60*(B15-INT(B15))))),"''")</f>
        <v>0h1'12''</v>
      </c>
    </row>
    <row r="16" spans="1:8" ht="12.75">
      <c r="A16" s="2" t="s">
        <v>56</v>
      </c>
      <c r="B16" s="2" t="s">
        <v>33</v>
      </c>
      <c r="C16" s="2" t="s">
        <v>26</v>
      </c>
      <c r="D16" s="2" t="s">
        <v>28</v>
      </c>
      <c r="E16" s="2" t="s">
        <v>27</v>
      </c>
      <c r="F16" s="2" t="s">
        <v>34</v>
      </c>
      <c r="G16" s="2" t="s">
        <v>58</v>
      </c>
      <c r="H16" s="2" t="s">
        <v>56</v>
      </c>
    </row>
    <row r="17" spans="1:8" ht="12.75">
      <c r="A17" s="44">
        <f>A18-10*B$15</f>
        <v>-0.8</v>
      </c>
      <c r="B17" s="45">
        <f>B$10</f>
        <v>100</v>
      </c>
      <c r="C17" s="45">
        <f>B17*B$11</f>
        <v>49.7</v>
      </c>
      <c r="D17" s="46">
        <f>C17/MAX(B17,0.001)</f>
        <v>0.49700000000000005</v>
      </c>
      <c r="E17" s="45">
        <f>MAX(0,(B17-B$7)/B$15)</f>
        <v>0</v>
      </c>
      <c r="F17" s="46">
        <f>(D17-B$11)/(B$9-B$11)</f>
        <v>1.1036014161283863E-16</v>
      </c>
      <c r="H17">
        <f aca="true" t="shared" si="0" ref="H17:H80">A17</f>
        <v>-0.8</v>
      </c>
    </row>
    <row r="18" spans="1:8" ht="12.75">
      <c r="A18" s="44">
        <f>A19-10*B$15</f>
        <v>-0.6000000000000001</v>
      </c>
      <c r="B18" s="45">
        <f>B$10</f>
        <v>100</v>
      </c>
      <c r="C18" s="45">
        <f>B18*B$11</f>
        <v>49.7</v>
      </c>
      <c r="D18" s="46">
        <f>C18/MAX(B18,0.001)</f>
        <v>0.49700000000000005</v>
      </c>
      <c r="E18" s="45">
        <f>MAX(0,(B18-B$7)/B$15)</f>
        <v>0</v>
      </c>
      <c r="F18" s="46">
        <f>(D18-B$11)/(B$9-B$11)</f>
        <v>1.1036014161283863E-16</v>
      </c>
      <c r="H18">
        <f t="shared" si="0"/>
        <v>-0.6000000000000001</v>
      </c>
    </row>
    <row r="19" spans="1:8" ht="12.75">
      <c r="A19" s="44">
        <f>A20-10*B$15</f>
        <v>-0.4</v>
      </c>
      <c r="B19" s="45">
        <f>B$10</f>
        <v>100</v>
      </c>
      <c r="C19" s="45">
        <f>B19*B$11</f>
        <v>49.7</v>
      </c>
      <c r="D19" s="46">
        <f>C19/MAX(B19,0.001)</f>
        <v>0.49700000000000005</v>
      </c>
      <c r="E19" s="45">
        <f>MAX(0,(B19-B$7)/B$15)</f>
        <v>0</v>
      </c>
      <c r="F19" s="46">
        <f>(D19-B$11)/(B$9-B$11)</f>
        <v>1.1036014161283863E-16</v>
      </c>
      <c r="H19">
        <f t="shared" si="0"/>
        <v>-0.4</v>
      </c>
    </row>
    <row r="20" spans="1:8" ht="12.75">
      <c r="A20" s="44">
        <f>A21-10*B$15</f>
        <v>-0.2</v>
      </c>
      <c r="B20" s="45">
        <f>B$10</f>
        <v>100</v>
      </c>
      <c r="C20" s="45">
        <f>B20*B$11</f>
        <v>49.7</v>
      </c>
      <c r="D20" s="46">
        <f>C20/MAX(B20,0.001)</f>
        <v>0.49700000000000005</v>
      </c>
      <c r="E20" s="45">
        <f>MAX(0,(B20-B$7)/B$15)</f>
        <v>0</v>
      </c>
      <c r="F20" s="46">
        <f>(D20-B$11)/(B$9-B$11)</f>
        <v>1.1036014161283863E-16</v>
      </c>
      <c r="H20">
        <f t="shared" si="0"/>
        <v>-0.2</v>
      </c>
    </row>
    <row r="21" spans="1:8" ht="12.75">
      <c r="A21" s="47">
        <v>0</v>
      </c>
      <c r="B21" s="48">
        <f>B$10</f>
        <v>100</v>
      </c>
      <c r="C21" s="48">
        <f>B21*B$11</f>
        <v>49.7</v>
      </c>
      <c r="D21" s="49">
        <f>C21/MAX(B21,0.001)</f>
        <v>0.49700000000000005</v>
      </c>
      <c r="E21" s="48">
        <f>MAX(0,(B21-B$7)/B$15)</f>
        <v>0</v>
      </c>
      <c r="F21" s="49">
        <f>(D21-B$11)/(B$9-B$11)</f>
        <v>1.1036014161283863E-16</v>
      </c>
      <c r="H21">
        <f t="shared" si="0"/>
        <v>0</v>
      </c>
    </row>
    <row r="22" spans="1:8" ht="12.75">
      <c r="A22">
        <f>A21+B$15</f>
        <v>0.02</v>
      </c>
      <c r="B22" s="2">
        <f>MIN(B$7,B21+(B$8-E21)*B$15)</f>
        <v>120</v>
      </c>
      <c r="C22" s="4">
        <f>C21+(B$8*B$9-D21*(B$8-(B22-B21)/B$15))*B$15</f>
        <v>69.7</v>
      </c>
      <c r="D22" s="6">
        <f aca="true" t="shared" si="1" ref="D22:D73">C22/B22</f>
        <v>0.5808333333333333</v>
      </c>
      <c r="E22" s="2">
        <f>MAX(0,B$8-(B22-B21)/B$15)</f>
        <v>0</v>
      </c>
      <c r="F22" s="6">
        <f aca="true" t="shared" si="2" ref="F22:F85">(D22-B$11)/(B$9-B$11)</f>
        <v>0.16666666666666663</v>
      </c>
      <c r="G22" s="50">
        <f aca="true" t="shared" si="3" ref="G22:G85">IF(AND(ABS((D22-B$11)/(B$9-B$11))&gt;=N$10,G21&lt;N$10),N$10,IF(AND(ABS((D22-B$11)/(B$9-B$11))&gt;=N$9,G21&lt;N$9),N$9,IF(AND(ABS((D22-B$11)/(B$9-B$11))&gt;=N$8,G21&lt;N$8),N$8,ABS((D22-B$11)/(B$9-B$11)))))</f>
        <v>0.16666666666666663</v>
      </c>
      <c r="H22">
        <f t="shared" si="0"/>
        <v>0.02</v>
      </c>
    </row>
    <row r="23" spans="1:8" ht="12.75">
      <c r="A23">
        <f aca="true" t="shared" si="4" ref="A23:A34">A22+B$15</f>
        <v>0.04</v>
      </c>
      <c r="B23" s="2">
        <f aca="true" t="shared" si="5" ref="B23:B42">MIN(B$7,B22+(B$8-E22)*B$15)</f>
        <v>140</v>
      </c>
      <c r="C23" s="4">
        <f aca="true" t="shared" si="6" ref="C23:C86">C22+(B$8*B$9-D22*(B$8-(B23-B22)/B$15))*B$15</f>
        <v>89.7</v>
      </c>
      <c r="D23" s="6">
        <f t="shared" si="1"/>
        <v>0.6407142857142857</v>
      </c>
      <c r="E23" s="2">
        <f aca="true" t="shared" si="7" ref="E23:E86">MAX(0,B$8-(B23-B22)/B$15)</f>
        <v>0</v>
      </c>
      <c r="F23" s="6">
        <f t="shared" si="2"/>
        <v>0.28571428571428564</v>
      </c>
      <c r="G23" s="50">
        <f t="shared" si="3"/>
        <v>0.28571428571428564</v>
      </c>
      <c r="H23">
        <f t="shared" si="0"/>
        <v>0.04</v>
      </c>
    </row>
    <row r="24" spans="1:8" ht="12.75">
      <c r="A24">
        <f t="shared" si="4"/>
        <v>0.06</v>
      </c>
      <c r="B24" s="2">
        <f t="shared" si="5"/>
        <v>160</v>
      </c>
      <c r="C24" s="4">
        <f t="shared" si="6"/>
        <v>109.7</v>
      </c>
      <c r="D24" s="6">
        <f t="shared" si="1"/>
        <v>0.685625</v>
      </c>
      <c r="E24" s="2">
        <f t="shared" si="7"/>
        <v>0</v>
      </c>
      <c r="F24" s="6">
        <f t="shared" si="2"/>
        <v>0.37500000000000006</v>
      </c>
      <c r="G24" s="50">
        <f t="shared" si="3"/>
        <v>0.37500000000000006</v>
      </c>
      <c r="H24">
        <f t="shared" si="0"/>
        <v>0.06</v>
      </c>
    </row>
    <row r="25" spans="1:8" ht="12.75">
      <c r="A25">
        <f t="shared" si="4"/>
        <v>0.08</v>
      </c>
      <c r="B25" s="2">
        <f t="shared" si="5"/>
        <v>180</v>
      </c>
      <c r="C25" s="4">
        <f t="shared" si="6"/>
        <v>129.7</v>
      </c>
      <c r="D25" s="6">
        <f t="shared" si="1"/>
        <v>0.7205555555555555</v>
      </c>
      <c r="E25" s="2">
        <f t="shared" si="7"/>
        <v>0</v>
      </c>
      <c r="F25" s="6">
        <f t="shared" si="2"/>
        <v>0.44444444444444436</v>
      </c>
      <c r="G25" s="50">
        <f t="shared" si="3"/>
        <v>0.44444444444444436</v>
      </c>
      <c r="H25">
        <f t="shared" si="0"/>
        <v>0.08</v>
      </c>
    </row>
    <row r="26" spans="1:8" ht="12.75">
      <c r="A26">
        <f t="shared" si="4"/>
        <v>0.1</v>
      </c>
      <c r="B26" s="2">
        <f t="shared" si="5"/>
        <v>200</v>
      </c>
      <c r="C26" s="4">
        <f t="shared" si="6"/>
        <v>149.7</v>
      </c>
      <c r="D26" s="6">
        <f t="shared" si="1"/>
        <v>0.7484999999999999</v>
      </c>
      <c r="E26" s="2">
        <f t="shared" si="7"/>
        <v>0</v>
      </c>
      <c r="F26" s="6">
        <f t="shared" si="2"/>
        <v>0.4999999999999999</v>
      </c>
      <c r="G26" s="50">
        <f t="shared" si="3"/>
        <v>0.4999999999999999</v>
      </c>
      <c r="H26">
        <f t="shared" si="0"/>
        <v>0.1</v>
      </c>
    </row>
    <row r="27" spans="1:8" ht="12.75">
      <c r="A27">
        <f t="shared" si="4"/>
        <v>0.12000000000000001</v>
      </c>
      <c r="B27" s="2">
        <f t="shared" si="5"/>
        <v>220</v>
      </c>
      <c r="C27" s="4">
        <f t="shared" si="6"/>
        <v>169.7</v>
      </c>
      <c r="D27" s="6">
        <f t="shared" si="1"/>
        <v>0.7713636363636364</v>
      </c>
      <c r="E27" s="2">
        <f t="shared" si="7"/>
        <v>0</v>
      </c>
      <c r="F27" s="6">
        <f t="shared" si="2"/>
        <v>0.5454545454545454</v>
      </c>
      <c r="G27" s="50">
        <f t="shared" si="3"/>
        <v>0.5454545454545454</v>
      </c>
      <c r="H27">
        <f t="shared" si="0"/>
        <v>0.12000000000000001</v>
      </c>
    </row>
    <row r="28" spans="1:8" ht="12.75">
      <c r="A28">
        <f t="shared" si="4"/>
        <v>0.14</v>
      </c>
      <c r="B28" s="2">
        <f t="shared" si="5"/>
        <v>240</v>
      </c>
      <c r="C28" s="4">
        <f t="shared" si="6"/>
        <v>189.7</v>
      </c>
      <c r="D28" s="6">
        <f t="shared" si="1"/>
        <v>0.7904166666666667</v>
      </c>
      <c r="E28" s="2">
        <f t="shared" si="7"/>
        <v>0</v>
      </c>
      <c r="F28" s="6">
        <f t="shared" si="2"/>
        <v>0.5833333333333334</v>
      </c>
      <c r="G28" s="50">
        <f t="shared" si="3"/>
        <v>0.5833333333333334</v>
      </c>
      <c r="H28">
        <f t="shared" si="0"/>
        <v>0.14</v>
      </c>
    </row>
    <row r="29" spans="1:8" ht="12.75">
      <c r="A29">
        <f t="shared" si="4"/>
        <v>0.16</v>
      </c>
      <c r="B29" s="2">
        <f t="shared" si="5"/>
        <v>260</v>
      </c>
      <c r="C29" s="4">
        <f t="shared" si="6"/>
        <v>209.7</v>
      </c>
      <c r="D29" s="6">
        <f t="shared" si="1"/>
        <v>0.8065384615384615</v>
      </c>
      <c r="E29" s="2">
        <f t="shared" si="7"/>
        <v>0</v>
      </c>
      <c r="F29" s="6">
        <f t="shared" si="2"/>
        <v>0.6153846153846154</v>
      </c>
      <c r="G29" s="50">
        <f t="shared" si="3"/>
        <v>0.6153846153846154</v>
      </c>
      <c r="H29">
        <f t="shared" si="0"/>
        <v>0.16</v>
      </c>
    </row>
    <row r="30" spans="1:8" ht="12.75">
      <c r="A30">
        <f t="shared" si="4"/>
        <v>0.18</v>
      </c>
      <c r="B30" s="2">
        <f t="shared" si="5"/>
        <v>280</v>
      </c>
      <c r="C30" s="4">
        <f t="shared" si="6"/>
        <v>229.7</v>
      </c>
      <c r="D30" s="6">
        <f t="shared" si="1"/>
        <v>0.8203571428571428</v>
      </c>
      <c r="E30" s="2">
        <f t="shared" si="7"/>
        <v>0</v>
      </c>
      <c r="F30" s="6">
        <f t="shared" si="2"/>
        <v>0.6428571428571427</v>
      </c>
      <c r="G30" s="50">
        <f t="shared" si="3"/>
        <v>0.6428571428571427</v>
      </c>
      <c r="H30">
        <f t="shared" si="0"/>
        <v>0.18</v>
      </c>
    </row>
    <row r="31" spans="1:8" ht="12.75">
      <c r="A31">
        <f t="shared" si="4"/>
        <v>0.19999999999999998</v>
      </c>
      <c r="B31" s="2">
        <f t="shared" si="5"/>
        <v>300</v>
      </c>
      <c r="C31" s="4">
        <f t="shared" si="6"/>
        <v>249.7</v>
      </c>
      <c r="D31" s="6">
        <f t="shared" si="1"/>
        <v>0.8323333333333333</v>
      </c>
      <c r="E31" s="2">
        <f t="shared" si="7"/>
        <v>0</v>
      </c>
      <c r="F31" s="6">
        <f t="shared" si="2"/>
        <v>0.6666666666666665</v>
      </c>
      <c r="G31" s="50">
        <f t="shared" si="3"/>
        <v>0.6666666666666665</v>
      </c>
      <c r="H31">
        <f t="shared" si="0"/>
        <v>0.19999999999999998</v>
      </c>
    </row>
    <row r="32" spans="1:8" ht="12.75">
      <c r="A32">
        <f t="shared" si="4"/>
        <v>0.21999999999999997</v>
      </c>
      <c r="B32" s="2">
        <f t="shared" si="5"/>
        <v>320</v>
      </c>
      <c r="C32" s="4">
        <f t="shared" si="6"/>
        <v>269.7</v>
      </c>
      <c r="D32" s="6">
        <f t="shared" si="1"/>
        <v>0.8428125</v>
      </c>
      <c r="E32" s="2">
        <f t="shared" si="7"/>
        <v>0</v>
      </c>
      <c r="F32" s="6">
        <f t="shared" si="2"/>
        <v>0.6874999999999999</v>
      </c>
      <c r="G32" s="50">
        <f t="shared" si="3"/>
        <v>0.6874999999999999</v>
      </c>
      <c r="H32">
        <f t="shared" si="0"/>
        <v>0.21999999999999997</v>
      </c>
    </row>
    <row r="33" spans="1:8" ht="12.75">
      <c r="A33">
        <f t="shared" si="4"/>
        <v>0.23999999999999996</v>
      </c>
      <c r="B33" s="2">
        <f t="shared" si="5"/>
        <v>340</v>
      </c>
      <c r="C33" s="4">
        <f t="shared" si="6"/>
        <v>289.7</v>
      </c>
      <c r="D33" s="6">
        <f t="shared" si="1"/>
        <v>0.8520588235294118</v>
      </c>
      <c r="E33" s="2">
        <f t="shared" si="7"/>
        <v>0</v>
      </c>
      <c r="F33" s="6">
        <f t="shared" si="2"/>
        <v>0.7058823529411764</v>
      </c>
      <c r="G33" s="50">
        <f t="shared" si="3"/>
        <v>0.7058823529411764</v>
      </c>
      <c r="H33">
        <f t="shared" si="0"/>
        <v>0.23999999999999996</v>
      </c>
    </row>
    <row r="34" spans="1:8" ht="12.75">
      <c r="A34">
        <f t="shared" si="4"/>
        <v>0.25999999999999995</v>
      </c>
      <c r="B34" s="2">
        <f t="shared" si="5"/>
        <v>360</v>
      </c>
      <c r="C34" s="4">
        <f t="shared" si="6"/>
        <v>309.7</v>
      </c>
      <c r="D34" s="6">
        <f t="shared" si="1"/>
        <v>0.8602777777777777</v>
      </c>
      <c r="E34" s="2">
        <f t="shared" si="7"/>
        <v>0</v>
      </c>
      <c r="F34" s="6">
        <f t="shared" si="2"/>
        <v>0.7222222222222221</v>
      </c>
      <c r="G34" s="50">
        <f t="shared" si="3"/>
        <v>0.7222222222222221</v>
      </c>
      <c r="H34">
        <f t="shared" si="0"/>
        <v>0.25999999999999995</v>
      </c>
    </row>
    <row r="35" spans="1:8" ht="12.75">
      <c r="A35">
        <f aca="true" t="shared" si="8" ref="A35:A52">A34+B$15</f>
        <v>0.27999999999999997</v>
      </c>
      <c r="B35" s="2">
        <f t="shared" si="5"/>
        <v>380</v>
      </c>
      <c r="C35" s="4">
        <f t="shared" si="6"/>
        <v>329.7</v>
      </c>
      <c r="D35" s="6">
        <f t="shared" si="1"/>
        <v>0.8676315789473684</v>
      </c>
      <c r="E35" s="2">
        <f t="shared" si="7"/>
        <v>0</v>
      </c>
      <c r="F35" s="6">
        <f t="shared" si="2"/>
        <v>0.7368421052631579</v>
      </c>
      <c r="G35" s="50">
        <f t="shared" si="3"/>
        <v>0.7368421052631579</v>
      </c>
      <c r="H35">
        <f t="shared" si="0"/>
        <v>0.27999999999999997</v>
      </c>
    </row>
    <row r="36" spans="1:8" ht="12.75">
      <c r="A36">
        <f t="shared" si="8"/>
        <v>0.3</v>
      </c>
      <c r="B36" s="2">
        <f t="shared" si="5"/>
        <v>400</v>
      </c>
      <c r="C36" s="4">
        <f t="shared" si="6"/>
        <v>349.7</v>
      </c>
      <c r="D36" s="6">
        <f t="shared" si="1"/>
        <v>0.87425</v>
      </c>
      <c r="E36" s="2">
        <f t="shared" si="7"/>
        <v>0</v>
      </c>
      <c r="F36" s="6">
        <f t="shared" si="2"/>
        <v>0.75</v>
      </c>
      <c r="G36" s="50">
        <f t="shared" si="3"/>
        <v>0.75</v>
      </c>
      <c r="H36">
        <f t="shared" si="0"/>
        <v>0.3</v>
      </c>
    </row>
    <row r="37" spans="1:8" ht="12.75">
      <c r="A37">
        <f t="shared" si="8"/>
        <v>0.32</v>
      </c>
      <c r="B37" s="2">
        <f t="shared" si="5"/>
        <v>420</v>
      </c>
      <c r="C37" s="4">
        <f t="shared" si="6"/>
        <v>369.7</v>
      </c>
      <c r="D37" s="6">
        <f t="shared" si="1"/>
        <v>0.8802380952380953</v>
      </c>
      <c r="E37" s="2">
        <f t="shared" si="7"/>
        <v>0</v>
      </c>
      <c r="F37" s="6">
        <f t="shared" si="2"/>
        <v>0.761904761904762</v>
      </c>
      <c r="G37" s="50">
        <f t="shared" si="3"/>
        <v>0.761904761904762</v>
      </c>
      <c r="H37">
        <f t="shared" si="0"/>
        <v>0.32</v>
      </c>
    </row>
    <row r="38" spans="1:8" ht="12.75">
      <c r="A38">
        <f t="shared" si="8"/>
        <v>0.34</v>
      </c>
      <c r="B38" s="2">
        <f t="shared" si="5"/>
        <v>440</v>
      </c>
      <c r="C38" s="4">
        <f t="shared" si="6"/>
        <v>389.7</v>
      </c>
      <c r="D38" s="6">
        <f t="shared" si="1"/>
        <v>0.8856818181818181</v>
      </c>
      <c r="E38" s="2">
        <f t="shared" si="7"/>
        <v>0</v>
      </c>
      <c r="F38" s="6">
        <f t="shared" si="2"/>
        <v>0.7727272727272726</v>
      </c>
      <c r="G38" s="50">
        <f t="shared" si="3"/>
        <v>0.7727272727272726</v>
      </c>
      <c r="H38">
        <f t="shared" si="0"/>
        <v>0.34</v>
      </c>
    </row>
    <row r="39" spans="1:8" ht="12.75">
      <c r="A39">
        <f t="shared" si="8"/>
        <v>0.36000000000000004</v>
      </c>
      <c r="B39" s="2">
        <f t="shared" si="5"/>
        <v>460</v>
      </c>
      <c r="C39" s="4">
        <f t="shared" si="6"/>
        <v>409.7</v>
      </c>
      <c r="D39" s="6">
        <f t="shared" si="1"/>
        <v>0.8906521739130434</v>
      </c>
      <c r="E39" s="2">
        <f t="shared" si="7"/>
        <v>0</v>
      </c>
      <c r="F39" s="6">
        <f t="shared" si="2"/>
        <v>0.7826086956521737</v>
      </c>
      <c r="G39" s="50">
        <f t="shared" si="3"/>
        <v>0.7826086956521737</v>
      </c>
      <c r="H39">
        <f t="shared" si="0"/>
        <v>0.36000000000000004</v>
      </c>
    </row>
    <row r="40" spans="1:8" ht="12.75">
      <c r="A40">
        <f t="shared" si="8"/>
        <v>0.38000000000000006</v>
      </c>
      <c r="B40" s="2">
        <f t="shared" si="5"/>
        <v>480</v>
      </c>
      <c r="C40" s="4">
        <f t="shared" si="6"/>
        <v>429.7</v>
      </c>
      <c r="D40" s="6">
        <f t="shared" si="1"/>
        <v>0.8952083333333333</v>
      </c>
      <c r="E40" s="2">
        <f t="shared" si="7"/>
        <v>0</v>
      </c>
      <c r="F40" s="6">
        <f t="shared" si="2"/>
        <v>0.7916666666666665</v>
      </c>
      <c r="G40" s="50">
        <f t="shared" si="3"/>
        <v>0.7916666666666665</v>
      </c>
      <c r="H40">
        <f t="shared" si="0"/>
        <v>0.38000000000000006</v>
      </c>
    </row>
    <row r="41" spans="1:8" ht="12.75">
      <c r="A41">
        <f t="shared" si="8"/>
        <v>0.4000000000000001</v>
      </c>
      <c r="B41" s="2">
        <f t="shared" si="5"/>
        <v>500</v>
      </c>
      <c r="C41" s="4">
        <f t="shared" si="6"/>
        <v>449.7</v>
      </c>
      <c r="D41" s="6">
        <f t="shared" si="1"/>
        <v>0.8994</v>
      </c>
      <c r="E41" s="2">
        <f t="shared" si="7"/>
        <v>0</v>
      </c>
      <c r="F41" s="6">
        <f t="shared" si="2"/>
        <v>0.7999999999999999</v>
      </c>
      <c r="G41" s="50">
        <f t="shared" si="3"/>
        <v>0.7999999999999999</v>
      </c>
      <c r="H41">
        <f t="shared" si="0"/>
        <v>0.4000000000000001</v>
      </c>
    </row>
    <row r="42" spans="1:8" ht="12.75">
      <c r="A42">
        <f t="shared" si="8"/>
        <v>0.4200000000000001</v>
      </c>
      <c r="B42" s="2">
        <f t="shared" si="5"/>
        <v>520</v>
      </c>
      <c r="C42" s="4">
        <f t="shared" si="6"/>
        <v>469.7</v>
      </c>
      <c r="D42" s="6">
        <f t="shared" si="1"/>
        <v>0.9032692307692307</v>
      </c>
      <c r="E42" s="2">
        <f t="shared" si="7"/>
        <v>0</v>
      </c>
      <c r="F42" s="6">
        <f t="shared" si="2"/>
        <v>0.8076923076923076</v>
      </c>
      <c r="G42" s="50">
        <f t="shared" si="3"/>
        <v>0.8076923076923076</v>
      </c>
      <c r="H42">
        <f t="shared" si="0"/>
        <v>0.4200000000000001</v>
      </c>
    </row>
    <row r="43" spans="1:8" ht="12.75">
      <c r="A43">
        <f t="shared" si="8"/>
        <v>0.4400000000000001</v>
      </c>
      <c r="B43" s="2">
        <f>MIN(B$7,B42+(B$8-E42)*B$15)</f>
        <v>540</v>
      </c>
      <c r="C43" s="4">
        <f t="shared" si="6"/>
        <v>489.7</v>
      </c>
      <c r="D43" s="6">
        <f t="shared" si="1"/>
        <v>0.9068518518518518</v>
      </c>
      <c r="E43" s="2">
        <f t="shared" si="7"/>
        <v>0</v>
      </c>
      <c r="F43" s="6">
        <f t="shared" si="2"/>
        <v>0.8148148148148147</v>
      </c>
      <c r="G43" s="50">
        <f t="shared" si="3"/>
        <v>0.8148148148148147</v>
      </c>
      <c r="H43">
        <f t="shared" si="0"/>
        <v>0.4400000000000001</v>
      </c>
    </row>
    <row r="44" spans="1:8" ht="12.75">
      <c r="A44">
        <f t="shared" si="8"/>
        <v>0.46000000000000013</v>
      </c>
      <c r="B44" s="2">
        <f>MIN(B$7,B43+(B$8-E43)*B$15)</f>
        <v>560</v>
      </c>
      <c r="C44" s="4">
        <f t="shared" si="6"/>
        <v>509.7</v>
      </c>
      <c r="D44" s="6">
        <f t="shared" si="1"/>
        <v>0.9101785714285714</v>
      </c>
      <c r="E44" s="2">
        <f t="shared" si="7"/>
        <v>0</v>
      </c>
      <c r="F44" s="6">
        <f t="shared" si="2"/>
        <v>0.8214285714285714</v>
      </c>
      <c r="G44" s="50">
        <f t="shared" si="3"/>
        <v>0.8214285714285714</v>
      </c>
      <c r="H44">
        <f t="shared" si="0"/>
        <v>0.46000000000000013</v>
      </c>
    </row>
    <row r="45" spans="1:8" ht="12.75">
      <c r="A45">
        <f t="shared" si="8"/>
        <v>0.48000000000000015</v>
      </c>
      <c r="B45" s="2">
        <f aca="true" t="shared" si="9" ref="B45:B108">MIN(B$7,B44+(B$8-E44)*B$15)</f>
        <v>580</v>
      </c>
      <c r="C45" s="4">
        <f t="shared" si="6"/>
        <v>529.7</v>
      </c>
      <c r="D45" s="6">
        <f t="shared" si="1"/>
        <v>0.9132758620689656</v>
      </c>
      <c r="E45" s="2">
        <f t="shared" si="7"/>
        <v>0</v>
      </c>
      <c r="F45" s="6">
        <f t="shared" si="2"/>
        <v>0.8275862068965519</v>
      </c>
      <c r="G45" s="50">
        <f t="shared" si="3"/>
        <v>0.8275862068965519</v>
      </c>
      <c r="H45">
        <f t="shared" si="0"/>
        <v>0.48000000000000015</v>
      </c>
    </row>
    <row r="46" spans="1:8" ht="12.75">
      <c r="A46">
        <f t="shared" si="8"/>
        <v>0.5000000000000001</v>
      </c>
      <c r="B46" s="2">
        <f t="shared" si="9"/>
        <v>600</v>
      </c>
      <c r="C46" s="4">
        <f t="shared" si="6"/>
        <v>549.7</v>
      </c>
      <c r="D46" s="6">
        <f t="shared" si="1"/>
        <v>0.9161666666666668</v>
      </c>
      <c r="E46" s="2">
        <f t="shared" si="7"/>
        <v>0</v>
      </c>
      <c r="F46" s="6">
        <f t="shared" si="2"/>
        <v>0.8333333333333336</v>
      </c>
      <c r="G46" s="50">
        <f t="shared" si="3"/>
        <v>0.8333333333333336</v>
      </c>
      <c r="H46">
        <f t="shared" si="0"/>
        <v>0.5000000000000001</v>
      </c>
    </row>
    <row r="47" spans="1:8" ht="12.75">
      <c r="A47">
        <f t="shared" si="8"/>
        <v>0.5200000000000001</v>
      </c>
      <c r="B47" s="2">
        <f t="shared" si="9"/>
        <v>620</v>
      </c>
      <c r="C47" s="4">
        <f t="shared" si="6"/>
        <v>569.7</v>
      </c>
      <c r="D47" s="6">
        <f t="shared" si="1"/>
        <v>0.9188709677419356</v>
      </c>
      <c r="E47" s="2">
        <f>MAX(0,B$8-(B47-B46)/B$15)</f>
        <v>0</v>
      </c>
      <c r="F47" s="6">
        <f t="shared" si="2"/>
        <v>0.838709677419355</v>
      </c>
      <c r="G47" s="50">
        <f t="shared" si="3"/>
        <v>0.838709677419355</v>
      </c>
      <c r="H47">
        <f t="shared" si="0"/>
        <v>0.5200000000000001</v>
      </c>
    </row>
    <row r="48" spans="1:8" ht="12.75">
      <c r="A48">
        <f t="shared" si="8"/>
        <v>0.5400000000000001</v>
      </c>
      <c r="B48" s="2">
        <f t="shared" si="9"/>
        <v>640</v>
      </c>
      <c r="C48" s="4">
        <f t="shared" si="6"/>
        <v>589.7</v>
      </c>
      <c r="D48" s="6">
        <f t="shared" si="1"/>
        <v>0.9214062500000001</v>
      </c>
      <c r="E48" s="2">
        <f t="shared" si="7"/>
        <v>0</v>
      </c>
      <c r="F48" s="6">
        <f t="shared" si="2"/>
        <v>0.8437500000000002</v>
      </c>
      <c r="G48" s="50">
        <f t="shared" si="3"/>
        <v>0.8437500000000002</v>
      </c>
      <c r="H48">
        <f t="shared" si="0"/>
        <v>0.5400000000000001</v>
      </c>
    </row>
    <row r="49" spans="1:8" ht="12.75">
      <c r="A49">
        <f t="shared" si="8"/>
        <v>0.5600000000000002</v>
      </c>
      <c r="B49" s="2">
        <f t="shared" si="9"/>
        <v>660</v>
      </c>
      <c r="C49" s="4">
        <f t="shared" si="6"/>
        <v>609.7</v>
      </c>
      <c r="D49" s="6">
        <f t="shared" si="1"/>
        <v>0.9237878787878788</v>
      </c>
      <c r="E49" s="2">
        <f t="shared" si="7"/>
        <v>0</v>
      </c>
      <c r="F49" s="6">
        <f t="shared" si="2"/>
        <v>0.8484848484848485</v>
      </c>
      <c r="G49" s="50">
        <f t="shared" si="3"/>
        <v>0.8484848484848485</v>
      </c>
      <c r="H49">
        <f t="shared" si="0"/>
        <v>0.5600000000000002</v>
      </c>
    </row>
    <row r="50" spans="1:8" ht="12.75">
      <c r="A50">
        <f t="shared" si="8"/>
        <v>0.5800000000000002</v>
      </c>
      <c r="B50" s="2">
        <f t="shared" si="9"/>
        <v>680</v>
      </c>
      <c r="C50" s="4">
        <f t="shared" si="6"/>
        <v>629.7</v>
      </c>
      <c r="D50" s="6">
        <f t="shared" si="1"/>
        <v>0.926029411764706</v>
      </c>
      <c r="E50" s="2">
        <f t="shared" si="7"/>
        <v>0</v>
      </c>
      <c r="F50" s="6">
        <f t="shared" si="2"/>
        <v>0.8529411764705884</v>
      </c>
      <c r="G50" s="50">
        <f t="shared" si="3"/>
        <v>0.8529411764705884</v>
      </c>
      <c r="H50">
        <f t="shared" si="0"/>
        <v>0.5800000000000002</v>
      </c>
    </row>
    <row r="51" spans="1:8" ht="12.75">
      <c r="A51">
        <f t="shared" si="8"/>
        <v>0.6000000000000002</v>
      </c>
      <c r="B51" s="2">
        <f t="shared" si="9"/>
        <v>700</v>
      </c>
      <c r="C51" s="4">
        <f t="shared" si="6"/>
        <v>649.7</v>
      </c>
      <c r="D51" s="6">
        <f t="shared" si="1"/>
        <v>0.9281428571428572</v>
      </c>
      <c r="E51" s="2">
        <f t="shared" si="7"/>
        <v>0</v>
      </c>
      <c r="F51" s="6">
        <f t="shared" si="2"/>
        <v>0.8571428571428572</v>
      </c>
      <c r="G51" s="50">
        <f t="shared" si="3"/>
        <v>0.8571428571428572</v>
      </c>
      <c r="H51">
        <f t="shared" si="0"/>
        <v>0.6000000000000002</v>
      </c>
    </row>
    <row r="52" spans="1:8" ht="12.75">
      <c r="A52">
        <f t="shared" si="8"/>
        <v>0.6200000000000002</v>
      </c>
      <c r="B52" s="2">
        <f t="shared" si="9"/>
        <v>720</v>
      </c>
      <c r="C52" s="4">
        <f t="shared" si="6"/>
        <v>669.7</v>
      </c>
      <c r="D52" s="6">
        <f t="shared" si="1"/>
        <v>0.930138888888889</v>
      </c>
      <c r="E52" s="2">
        <f t="shared" si="7"/>
        <v>0</v>
      </c>
      <c r="F52" s="6">
        <f t="shared" si="2"/>
        <v>0.8611111111111113</v>
      </c>
      <c r="G52" s="50">
        <f t="shared" si="3"/>
        <v>0.8611111111111113</v>
      </c>
      <c r="H52">
        <f t="shared" si="0"/>
        <v>0.6200000000000002</v>
      </c>
    </row>
    <row r="53" spans="1:8" ht="12.75">
      <c r="A53">
        <f aca="true" t="shared" si="10" ref="A53:A73">A52+B$15</f>
        <v>0.6400000000000002</v>
      </c>
      <c r="B53" s="2">
        <f t="shared" si="9"/>
        <v>740</v>
      </c>
      <c r="C53" s="4">
        <f>C52+(B$8*B$9-D52*(B$8-(B53-B52)/B$15))*B$15</f>
        <v>689.7</v>
      </c>
      <c r="D53" s="6">
        <f t="shared" si="1"/>
        <v>0.9320270270270271</v>
      </c>
      <c r="E53" s="2">
        <f t="shared" si="7"/>
        <v>0</v>
      </c>
      <c r="F53" s="6">
        <f t="shared" si="2"/>
        <v>0.864864864864865</v>
      </c>
      <c r="G53" s="50">
        <f t="shared" si="3"/>
        <v>0.864864864864865</v>
      </c>
      <c r="H53">
        <f t="shared" si="0"/>
        <v>0.6400000000000002</v>
      </c>
    </row>
    <row r="54" spans="1:8" ht="12.75">
      <c r="A54">
        <f t="shared" si="10"/>
        <v>0.6600000000000003</v>
      </c>
      <c r="B54" s="2">
        <f t="shared" si="9"/>
        <v>760</v>
      </c>
      <c r="C54" s="4">
        <f t="shared" si="6"/>
        <v>709.7</v>
      </c>
      <c r="D54" s="6">
        <f t="shared" si="1"/>
        <v>0.9338157894736843</v>
      </c>
      <c r="E54" s="2">
        <f t="shared" si="7"/>
        <v>0</v>
      </c>
      <c r="F54" s="6">
        <f t="shared" si="2"/>
        <v>0.8684210526315791</v>
      </c>
      <c r="G54" s="50">
        <f t="shared" si="3"/>
        <v>0.8684210526315791</v>
      </c>
      <c r="H54">
        <f t="shared" si="0"/>
        <v>0.6600000000000003</v>
      </c>
    </row>
    <row r="55" spans="1:8" ht="12.75">
      <c r="A55">
        <f t="shared" si="10"/>
        <v>0.6800000000000003</v>
      </c>
      <c r="B55" s="2">
        <f t="shared" si="9"/>
        <v>780</v>
      </c>
      <c r="C55" s="4">
        <f t="shared" si="6"/>
        <v>729.7</v>
      </c>
      <c r="D55" s="6">
        <f t="shared" si="1"/>
        <v>0.9355128205128206</v>
      </c>
      <c r="E55" s="2">
        <f t="shared" si="7"/>
        <v>0</v>
      </c>
      <c r="F55" s="6">
        <f t="shared" si="2"/>
        <v>0.8717948717948719</v>
      </c>
      <c r="G55" s="50">
        <f t="shared" si="3"/>
        <v>0.8717948717948719</v>
      </c>
      <c r="H55">
        <f t="shared" si="0"/>
        <v>0.6800000000000003</v>
      </c>
    </row>
    <row r="56" spans="1:8" ht="12.75">
      <c r="A56">
        <f t="shared" si="10"/>
        <v>0.7000000000000003</v>
      </c>
      <c r="B56" s="2">
        <f t="shared" si="9"/>
        <v>800</v>
      </c>
      <c r="C56" s="4">
        <f t="shared" si="6"/>
        <v>749.7</v>
      </c>
      <c r="D56" s="6">
        <f>C56/B56</f>
        <v>0.9371250000000001</v>
      </c>
      <c r="E56" s="2">
        <f t="shared" si="7"/>
        <v>0</v>
      </c>
      <c r="F56" s="6">
        <f t="shared" si="2"/>
        <v>0.8750000000000002</v>
      </c>
      <c r="G56" s="50">
        <f t="shared" si="3"/>
        <v>0.8750000000000002</v>
      </c>
      <c r="H56">
        <f t="shared" si="0"/>
        <v>0.7000000000000003</v>
      </c>
    </row>
    <row r="57" spans="1:8" ht="12.75">
      <c r="A57">
        <f t="shared" si="10"/>
        <v>0.7200000000000003</v>
      </c>
      <c r="B57" s="2">
        <f t="shared" si="9"/>
        <v>820</v>
      </c>
      <c r="C57" s="4">
        <f t="shared" si="6"/>
        <v>769.7</v>
      </c>
      <c r="D57" s="6">
        <f t="shared" si="1"/>
        <v>0.9386585365853659</v>
      </c>
      <c r="E57" s="2">
        <f t="shared" si="7"/>
        <v>0</v>
      </c>
      <c r="F57" s="6">
        <f t="shared" si="2"/>
        <v>0.878048780487805</v>
      </c>
      <c r="G57" s="50">
        <f t="shared" si="3"/>
        <v>0.878048780487805</v>
      </c>
      <c r="H57">
        <f t="shared" si="0"/>
        <v>0.7200000000000003</v>
      </c>
    </row>
    <row r="58" spans="1:8" ht="12.75">
      <c r="A58">
        <f t="shared" si="10"/>
        <v>0.7400000000000003</v>
      </c>
      <c r="B58" s="2">
        <f t="shared" si="9"/>
        <v>840</v>
      </c>
      <c r="C58" s="4">
        <f t="shared" si="6"/>
        <v>789.7</v>
      </c>
      <c r="D58" s="6">
        <f t="shared" si="1"/>
        <v>0.9401190476190476</v>
      </c>
      <c r="E58" s="2">
        <f t="shared" si="7"/>
        <v>0</v>
      </c>
      <c r="F58" s="6">
        <f t="shared" si="2"/>
        <v>0.8809523809523809</v>
      </c>
      <c r="G58" s="50">
        <f t="shared" si="3"/>
        <v>0.8809523809523809</v>
      </c>
      <c r="H58">
        <f t="shared" si="0"/>
        <v>0.7400000000000003</v>
      </c>
    </row>
    <row r="59" spans="1:8" ht="12.75">
      <c r="A59">
        <f t="shared" si="10"/>
        <v>0.7600000000000003</v>
      </c>
      <c r="B59" s="2">
        <f t="shared" si="9"/>
        <v>860</v>
      </c>
      <c r="C59" s="4">
        <f t="shared" si="6"/>
        <v>809.7</v>
      </c>
      <c r="D59" s="6">
        <f t="shared" si="1"/>
        <v>0.9415116279069768</v>
      </c>
      <c r="E59" s="2">
        <f t="shared" si="7"/>
        <v>0</v>
      </c>
      <c r="F59" s="6">
        <f t="shared" si="2"/>
        <v>0.8837209302325584</v>
      </c>
      <c r="G59" s="50">
        <f t="shared" si="3"/>
        <v>0.8837209302325584</v>
      </c>
      <c r="H59">
        <f t="shared" si="0"/>
        <v>0.7600000000000003</v>
      </c>
    </row>
    <row r="60" spans="1:8" ht="12.75">
      <c r="A60">
        <f t="shared" si="10"/>
        <v>0.7800000000000004</v>
      </c>
      <c r="B60" s="2">
        <f t="shared" si="9"/>
        <v>880</v>
      </c>
      <c r="C60" s="4">
        <f t="shared" si="6"/>
        <v>829.7</v>
      </c>
      <c r="D60" s="6">
        <f t="shared" si="1"/>
        <v>0.9428409090909091</v>
      </c>
      <c r="E60" s="2">
        <f t="shared" si="7"/>
        <v>0</v>
      </c>
      <c r="F60" s="6">
        <f t="shared" si="2"/>
        <v>0.8863636363636365</v>
      </c>
      <c r="G60" s="50">
        <f t="shared" si="3"/>
        <v>0.8863636363636365</v>
      </c>
      <c r="H60">
        <f t="shared" si="0"/>
        <v>0.7800000000000004</v>
      </c>
    </row>
    <row r="61" spans="1:8" ht="12.75">
      <c r="A61">
        <f t="shared" si="10"/>
        <v>0.8000000000000004</v>
      </c>
      <c r="B61" s="2">
        <f t="shared" si="9"/>
        <v>900</v>
      </c>
      <c r="C61" s="4">
        <f t="shared" si="6"/>
        <v>849.7</v>
      </c>
      <c r="D61" s="6">
        <f t="shared" si="1"/>
        <v>0.9441111111111111</v>
      </c>
      <c r="E61" s="2">
        <f t="shared" si="7"/>
        <v>0</v>
      </c>
      <c r="F61" s="6">
        <f t="shared" si="2"/>
        <v>0.888888888888889</v>
      </c>
      <c r="G61" s="50">
        <f t="shared" si="3"/>
        <v>0.888888888888889</v>
      </c>
      <c r="H61">
        <f t="shared" si="0"/>
        <v>0.8000000000000004</v>
      </c>
    </row>
    <row r="62" spans="1:8" ht="12.75">
      <c r="A62">
        <f t="shared" si="10"/>
        <v>0.8200000000000004</v>
      </c>
      <c r="B62" s="2">
        <f t="shared" si="9"/>
        <v>920</v>
      </c>
      <c r="C62" s="4">
        <f t="shared" si="6"/>
        <v>869.7</v>
      </c>
      <c r="D62" s="6">
        <f t="shared" si="1"/>
        <v>0.9453260869565218</v>
      </c>
      <c r="E62" s="2">
        <f t="shared" si="7"/>
        <v>0</v>
      </c>
      <c r="F62" s="6">
        <f t="shared" si="2"/>
        <v>0.891304347826087</v>
      </c>
      <c r="G62" s="50">
        <f t="shared" si="3"/>
        <v>0.891304347826087</v>
      </c>
      <c r="H62">
        <f t="shared" si="0"/>
        <v>0.8200000000000004</v>
      </c>
    </row>
    <row r="63" spans="1:8" ht="12.75">
      <c r="A63">
        <f t="shared" si="10"/>
        <v>0.8400000000000004</v>
      </c>
      <c r="B63" s="2">
        <f t="shared" si="9"/>
        <v>940</v>
      </c>
      <c r="C63" s="4">
        <f t="shared" si="6"/>
        <v>889.7</v>
      </c>
      <c r="D63" s="6">
        <f t="shared" si="1"/>
        <v>0.9464893617021277</v>
      </c>
      <c r="E63" s="2">
        <f t="shared" si="7"/>
        <v>0</v>
      </c>
      <c r="F63" s="6">
        <f t="shared" si="2"/>
        <v>0.8936170212765958</v>
      </c>
      <c r="G63" s="50">
        <f t="shared" si="3"/>
        <v>0.8936170212765958</v>
      </c>
      <c r="H63">
        <f t="shared" si="0"/>
        <v>0.8400000000000004</v>
      </c>
    </row>
    <row r="64" spans="1:8" ht="12.75">
      <c r="A64">
        <f t="shared" si="10"/>
        <v>0.8600000000000004</v>
      </c>
      <c r="B64" s="2">
        <f t="shared" si="9"/>
        <v>960</v>
      </c>
      <c r="C64" s="4">
        <f t="shared" si="6"/>
        <v>909.7</v>
      </c>
      <c r="D64" s="6">
        <f t="shared" si="1"/>
        <v>0.9476041666666667</v>
      </c>
      <c r="E64" s="2">
        <f t="shared" si="7"/>
        <v>0</v>
      </c>
      <c r="F64" s="6">
        <f t="shared" si="2"/>
        <v>0.8958333333333334</v>
      </c>
      <c r="G64" s="50">
        <f t="shared" si="3"/>
        <v>0.8958333333333334</v>
      </c>
      <c r="H64">
        <f t="shared" si="0"/>
        <v>0.8600000000000004</v>
      </c>
    </row>
    <row r="65" spans="1:8" ht="12.75">
      <c r="A65">
        <f t="shared" si="10"/>
        <v>0.8800000000000004</v>
      </c>
      <c r="B65" s="2">
        <f t="shared" si="9"/>
        <v>980</v>
      </c>
      <c r="C65" s="4">
        <f t="shared" si="6"/>
        <v>929.7</v>
      </c>
      <c r="D65" s="6">
        <f t="shared" si="1"/>
        <v>0.9486734693877551</v>
      </c>
      <c r="E65" s="2">
        <f t="shared" si="7"/>
        <v>0</v>
      </c>
      <c r="F65" s="6">
        <f t="shared" si="2"/>
        <v>0.8979591836734694</v>
      </c>
      <c r="G65" s="50">
        <f t="shared" si="3"/>
        <v>0.8979591836734694</v>
      </c>
      <c r="H65">
        <f t="shared" si="0"/>
        <v>0.8800000000000004</v>
      </c>
    </row>
    <row r="66" spans="1:8" ht="12.75">
      <c r="A66">
        <f t="shared" si="10"/>
        <v>0.9000000000000005</v>
      </c>
      <c r="B66" s="2">
        <f t="shared" si="9"/>
        <v>1000</v>
      </c>
      <c r="C66" s="4">
        <f t="shared" si="6"/>
        <v>949.7</v>
      </c>
      <c r="D66" s="6">
        <f t="shared" si="1"/>
        <v>0.9497000000000001</v>
      </c>
      <c r="E66" s="2">
        <f t="shared" si="7"/>
        <v>0</v>
      </c>
      <c r="F66" s="6">
        <f t="shared" si="2"/>
        <v>0.9000000000000002</v>
      </c>
      <c r="G66" s="50">
        <f t="shared" si="3"/>
        <v>0.9000000000000002</v>
      </c>
      <c r="H66">
        <f t="shared" si="0"/>
        <v>0.9000000000000005</v>
      </c>
    </row>
    <row r="67" spans="1:8" ht="12.75">
      <c r="A67">
        <f t="shared" si="10"/>
        <v>0.9200000000000005</v>
      </c>
      <c r="B67" s="2">
        <f t="shared" si="9"/>
        <v>1000</v>
      </c>
      <c r="C67" s="4">
        <f t="shared" si="6"/>
        <v>950.706</v>
      </c>
      <c r="D67" s="6">
        <f t="shared" si="1"/>
        <v>0.950706</v>
      </c>
      <c r="E67" s="2">
        <f t="shared" si="7"/>
        <v>1000</v>
      </c>
      <c r="F67" s="6">
        <f t="shared" si="2"/>
        <v>0.9020000000000001</v>
      </c>
      <c r="G67" s="50">
        <f t="shared" si="3"/>
        <v>0.9020000000000001</v>
      </c>
      <c r="H67">
        <f t="shared" si="0"/>
        <v>0.9200000000000005</v>
      </c>
    </row>
    <row r="68" spans="1:8" ht="12.75">
      <c r="A68">
        <f t="shared" si="10"/>
        <v>0.9400000000000005</v>
      </c>
      <c r="B68" s="2">
        <f t="shared" si="9"/>
        <v>1000</v>
      </c>
      <c r="C68" s="4">
        <f t="shared" si="6"/>
        <v>951.69188</v>
      </c>
      <c r="D68" s="6">
        <f t="shared" si="1"/>
        <v>0.9516918799999999</v>
      </c>
      <c r="E68" s="2">
        <f t="shared" si="7"/>
        <v>1000</v>
      </c>
      <c r="F68" s="6">
        <f t="shared" si="2"/>
        <v>0.9039599999999999</v>
      </c>
      <c r="G68" s="50">
        <f t="shared" si="3"/>
        <v>0.9039599999999999</v>
      </c>
      <c r="H68">
        <f t="shared" si="0"/>
        <v>0.9400000000000005</v>
      </c>
    </row>
    <row r="69" spans="1:8" ht="12.75">
      <c r="A69">
        <f t="shared" si="10"/>
        <v>0.9600000000000005</v>
      </c>
      <c r="B69" s="2">
        <f t="shared" si="9"/>
        <v>1000</v>
      </c>
      <c r="C69" s="4">
        <f t="shared" si="6"/>
        <v>952.6580424</v>
      </c>
      <c r="D69" s="6">
        <f t="shared" si="1"/>
        <v>0.9526580424</v>
      </c>
      <c r="E69" s="2">
        <f t="shared" si="7"/>
        <v>1000</v>
      </c>
      <c r="F69" s="6">
        <f t="shared" si="2"/>
        <v>0.9058807999999999</v>
      </c>
      <c r="G69" s="50">
        <f t="shared" si="3"/>
        <v>0.9058807999999999</v>
      </c>
      <c r="H69">
        <f t="shared" si="0"/>
        <v>0.9600000000000005</v>
      </c>
    </row>
    <row r="70" spans="1:8" ht="12.75">
      <c r="A70">
        <f t="shared" si="10"/>
        <v>0.9800000000000005</v>
      </c>
      <c r="B70" s="2">
        <f t="shared" si="9"/>
        <v>1000</v>
      </c>
      <c r="C70" s="4">
        <f t="shared" si="6"/>
        <v>953.604881552</v>
      </c>
      <c r="D70" s="6">
        <f t="shared" si="1"/>
        <v>0.9536048815520001</v>
      </c>
      <c r="E70" s="2">
        <f t="shared" si="7"/>
        <v>1000</v>
      </c>
      <c r="F70" s="6">
        <f t="shared" si="2"/>
        <v>0.9077631840000001</v>
      </c>
      <c r="G70" s="50">
        <f t="shared" si="3"/>
        <v>0.9077631840000001</v>
      </c>
      <c r="H70">
        <f t="shared" si="0"/>
        <v>0.9800000000000005</v>
      </c>
    </row>
    <row r="71" spans="1:8" ht="12.75">
      <c r="A71">
        <f t="shared" si="10"/>
        <v>1.0000000000000004</v>
      </c>
      <c r="B71" s="2">
        <f t="shared" si="9"/>
        <v>1000</v>
      </c>
      <c r="C71" s="4">
        <f t="shared" si="6"/>
        <v>954.53278392096</v>
      </c>
      <c r="D71" s="6">
        <f t="shared" si="1"/>
        <v>0.95453278392096</v>
      </c>
      <c r="E71" s="2">
        <f t="shared" si="7"/>
        <v>1000</v>
      </c>
      <c r="F71" s="6">
        <f t="shared" si="2"/>
        <v>0.9096079203199999</v>
      </c>
      <c r="G71" s="50">
        <f t="shared" si="3"/>
        <v>0.9096079203199999</v>
      </c>
      <c r="H71">
        <f t="shared" si="0"/>
        <v>1.0000000000000004</v>
      </c>
    </row>
    <row r="72" spans="1:8" ht="12.75">
      <c r="A72">
        <f t="shared" si="10"/>
        <v>1.0200000000000005</v>
      </c>
      <c r="B72" s="2">
        <f t="shared" si="9"/>
        <v>1000</v>
      </c>
      <c r="C72" s="4">
        <f t="shared" si="6"/>
        <v>955.4421282425408</v>
      </c>
      <c r="D72" s="6">
        <f t="shared" si="1"/>
        <v>0.9554421282425408</v>
      </c>
      <c r="E72" s="2">
        <f>MAX(0,B$8-(B72-B71)/B$15)</f>
        <v>1000</v>
      </c>
      <c r="F72" s="6">
        <f t="shared" si="2"/>
        <v>0.9114157619136001</v>
      </c>
      <c r="G72" s="50">
        <f t="shared" si="3"/>
        <v>0.9114157619136001</v>
      </c>
      <c r="H72">
        <f t="shared" si="0"/>
        <v>1.0200000000000005</v>
      </c>
    </row>
    <row r="73" spans="1:8" ht="12.75">
      <c r="A73">
        <f t="shared" si="10"/>
        <v>1.0400000000000005</v>
      </c>
      <c r="B73" s="2">
        <f t="shared" si="9"/>
        <v>1000</v>
      </c>
      <c r="C73" s="4">
        <f t="shared" si="6"/>
        <v>956.33328567769</v>
      </c>
      <c r="D73" s="6">
        <f t="shared" si="1"/>
        <v>0.95633328567769</v>
      </c>
      <c r="E73" s="2">
        <f t="shared" si="7"/>
        <v>1000</v>
      </c>
      <c r="F73" s="6">
        <f t="shared" si="2"/>
        <v>0.9131874466753281</v>
      </c>
      <c r="G73" s="50">
        <f t="shared" si="3"/>
        <v>0.9131874466753281</v>
      </c>
      <c r="H73">
        <f t="shared" si="0"/>
        <v>1.0400000000000005</v>
      </c>
    </row>
    <row r="74" spans="1:8" ht="12.75">
      <c r="A74">
        <f aca="true" t="shared" si="11" ref="A74:A94">A73+B$15</f>
        <v>1.0600000000000005</v>
      </c>
      <c r="B74" s="2">
        <f t="shared" si="9"/>
        <v>1000</v>
      </c>
      <c r="C74" s="4">
        <f t="shared" si="6"/>
        <v>957.2066199641362</v>
      </c>
      <c r="D74" s="6">
        <f aca="true" t="shared" si="12" ref="D74:D94">C74/B74</f>
        <v>0.9572066199641361</v>
      </c>
      <c r="E74" s="2">
        <f t="shared" si="7"/>
        <v>1000</v>
      </c>
      <c r="F74" s="6">
        <f t="shared" si="2"/>
        <v>0.9149236977418214</v>
      </c>
      <c r="G74" s="50">
        <f t="shared" si="3"/>
        <v>0.9149236977418214</v>
      </c>
      <c r="H74">
        <f t="shared" si="0"/>
        <v>1.0600000000000005</v>
      </c>
    </row>
    <row r="75" spans="1:8" ht="12.75">
      <c r="A75">
        <f t="shared" si="11"/>
        <v>1.0800000000000005</v>
      </c>
      <c r="B75" s="2">
        <f t="shared" si="9"/>
        <v>1000</v>
      </c>
      <c r="C75" s="4">
        <f t="shared" si="6"/>
        <v>958.0624875648534</v>
      </c>
      <c r="D75" s="6">
        <f t="shared" si="12"/>
        <v>0.9580624875648535</v>
      </c>
      <c r="E75" s="2">
        <f t="shared" si="7"/>
        <v>1000</v>
      </c>
      <c r="F75" s="6">
        <f t="shared" si="2"/>
        <v>0.916625223786985</v>
      </c>
      <c r="G75" s="50">
        <f t="shared" si="3"/>
        <v>0.916625223786985</v>
      </c>
      <c r="H75">
        <f t="shared" si="0"/>
        <v>1.0800000000000005</v>
      </c>
    </row>
    <row r="76" spans="1:8" ht="12.75">
      <c r="A76">
        <f t="shared" si="11"/>
        <v>1.1000000000000005</v>
      </c>
      <c r="B76" s="2">
        <f t="shared" si="9"/>
        <v>1000</v>
      </c>
      <c r="C76" s="4">
        <f t="shared" si="6"/>
        <v>958.9012378135563</v>
      </c>
      <c r="D76" s="6">
        <f t="shared" si="12"/>
        <v>0.9589012378135563</v>
      </c>
      <c r="E76" s="2">
        <f t="shared" si="7"/>
        <v>1000</v>
      </c>
      <c r="F76" s="6">
        <f t="shared" si="2"/>
        <v>0.9182927193112451</v>
      </c>
      <c r="G76" s="50">
        <f t="shared" si="3"/>
        <v>0.9182927193112451</v>
      </c>
      <c r="H76">
        <f t="shared" si="0"/>
        <v>1.1000000000000005</v>
      </c>
    </row>
    <row r="77" spans="1:8" ht="12.75">
      <c r="A77">
        <f t="shared" si="11"/>
        <v>1.1200000000000006</v>
      </c>
      <c r="B77" s="2">
        <f t="shared" si="9"/>
        <v>1000</v>
      </c>
      <c r="C77" s="4">
        <f t="shared" si="6"/>
        <v>959.7232130572852</v>
      </c>
      <c r="D77" s="6">
        <f t="shared" si="12"/>
        <v>0.9597232130572851</v>
      </c>
      <c r="E77" s="2">
        <f t="shared" si="7"/>
        <v>1000</v>
      </c>
      <c r="F77" s="6">
        <f t="shared" si="2"/>
        <v>0.9199268649250202</v>
      </c>
      <c r="G77" s="50">
        <f t="shared" si="3"/>
        <v>0.9199268649250202</v>
      </c>
      <c r="H77">
        <f t="shared" si="0"/>
        <v>1.1200000000000006</v>
      </c>
    </row>
    <row r="78" spans="1:8" ht="12.75">
      <c r="A78">
        <f t="shared" si="11"/>
        <v>1.1400000000000006</v>
      </c>
      <c r="B78" s="2">
        <f t="shared" si="9"/>
        <v>1000</v>
      </c>
      <c r="C78" s="4">
        <f t="shared" si="6"/>
        <v>960.5287487961394</v>
      </c>
      <c r="D78" s="6">
        <f t="shared" si="12"/>
        <v>0.9605287487961395</v>
      </c>
      <c r="E78" s="2">
        <f t="shared" si="7"/>
        <v>1000</v>
      </c>
      <c r="F78" s="6">
        <f t="shared" si="2"/>
        <v>0.9215283276265198</v>
      </c>
      <c r="G78" s="50">
        <f t="shared" si="3"/>
        <v>0.9215283276265198</v>
      </c>
      <c r="H78">
        <f t="shared" si="0"/>
        <v>1.1400000000000006</v>
      </c>
    </row>
    <row r="79" spans="1:8" ht="12.75">
      <c r="A79">
        <f t="shared" si="11"/>
        <v>1.1600000000000006</v>
      </c>
      <c r="B79" s="2">
        <f t="shared" si="9"/>
        <v>1000</v>
      </c>
      <c r="C79" s="4">
        <f t="shared" si="6"/>
        <v>961.3181738202167</v>
      </c>
      <c r="D79" s="6">
        <f t="shared" si="12"/>
        <v>0.9613181738202167</v>
      </c>
      <c r="E79" s="2">
        <f t="shared" si="7"/>
        <v>1000</v>
      </c>
      <c r="F79" s="6">
        <f t="shared" si="2"/>
        <v>0.9230977610739894</v>
      </c>
      <c r="G79" s="50">
        <f t="shared" si="3"/>
        <v>0.9230977610739894</v>
      </c>
      <c r="H79">
        <f t="shared" si="0"/>
        <v>1.1600000000000006</v>
      </c>
    </row>
    <row r="80" spans="1:8" ht="12.75">
      <c r="A80">
        <f t="shared" si="11"/>
        <v>1.1800000000000006</v>
      </c>
      <c r="B80" s="2">
        <f t="shared" si="9"/>
        <v>1000</v>
      </c>
      <c r="C80" s="4">
        <f t="shared" si="6"/>
        <v>962.0918103438123</v>
      </c>
      <c r="D80" s="6">
        <f t="shared" si="12"/>
        <v>0.9620918103438123</v>
      </c>
      <c r="E80" s="2">
        <f t="shared" si="7"/>
        <v>1000</v>
      </c>
      <c r="F80" s="6">
        <f t="shared" si="2"/>
        <v>0.9246358058525096</v>
      </c>
      <c r="G80" s="50">
        <f t="shared" si="3"/>
        <v>0.9246358058525096</v>
      </c>
      <c r="H80">
        <f t="shared" si="0"/>
        <v>1.1800000000000006</v>
      </c>
    </row>
    <row r="81" spans="1:8" ht="12.75">
      <c r="A81">
        <f t="shared" si="11"/>
        <v>1.2000000000000006</v>
      </c>
      <c r="B81" s="2">
        <f t="shared" si="9"/>
        <v>1000</v>
      </c>
      <c r="C81" s="4">
        <f t="shared" si="6"/>
        <v>962.8499741369361</v>
      </c>
      <c r="D81" s="6">
        <f t="shared" si="12"/>
        <v>0.9628499741369361</v>
      </c>
      <c r="E81" s="2">
        <f t="shared" si="7"/>
        <v>1000</v>
      </c>
      <c r="F81" s="6">
        <f t="shared" si="2"/>
        <v>0.9261430897354593</v>
      </c>
      <c r="G81" s="50">
        <f t="shared" si="3"/>
        <v>0.9261430897354593</v>
      </c>
      <c r="H81">
        <f aca="true" t="shared" si="13" ref="H81:H144">A81</f>
        <v>1.2000000000000006</v>
      </c>
    </row>
    <row r="82" spans="1:8" ht="12.75">
      <c r="A82">
        <f t="shared" si="11"/>
        <v>1.2200000000000006</v>
      </c>
      <c r="B82" s="2">
        <f t="shared" si="9"/>
        <v>1000</v>
      </c>
      <c r="C82" s="4">
        <f t="shared" si="6"/>
        <v>963.5929746541974</v>
      </c>
      <c r="D82" s="6">
        <f t="shared" si="12"/>
        <v>0.9635929746541974</v>
      </c>
      <c r="E82" s="2">
        <f t="shared" si="7"/>
        <v>1000</v>
      </c>
      <c r="F82" s="6">
        <f t="shared" si="2"/>
        <v>0.9276202279407502</v>
      </c>
      <c r="G82" s="50">
        <f t="shared" si="3"/>
        <v>0.9276202279407502</v>
      </c>
      <c r="H82">
        <f t="shared" si="13"/>
        <v>1.2200000000000006</v>
      </c>
    </row>
    <row r="83" spans="1:8" ht="12.75">
      <c r="A83">
        <f t="shared" si="11"/>
        <v>1.2400000000000007</v>
      </c>
      <c r="B83" s="2">
        <f t="shared" si="9"/>
        <v>1000</v>
      </c>
      <c r="C83" s="4">
        <f t="shared" si="6"/>
        <v>964.3211151611134</v>
      </c>
      <c r="D83" s="6">
        <f t="shared" si="12"/>
        <v>0.9643211151611134</v>
      </c>
      <c r="E83" s="2">
        <f t="shared" si="7"/>
        <v>1000</v>
      </c>
      <c r="F83" s="6">
        <f t="shared" si="2"/>
        <v>0.9290678233819352</v>
      </c>
      <c r="G83" s="50">
        <f t="shared" si="3"/>
        <v>0.9290678233819352</v>
      </c>
      <c r="H83">
        <f t="shared" si="13"/>
        <v>1.2400000000000007</v>
      </c>
    </row>
    <row r="84" spans="1:8" ht="12.75">
      <c r="A84">
        <f t="shared" si="11"/>
        <v>1.2600000000000007</v>
      </c>
      <c r="B84" s="2">
        <f t="shared" si="9"/>
        <v>1000</v>
      </c>
      <c r="C84" s="4">
        <f t="shared" si="6"/>
        <v>965.0346928578912</v>
      </c>
      <c r="D84" s="6">
        <f t="shared" si="12"/>
        <v>0.9650346928578911</v>
      </c>
      <c r="E84" s="2">
        <f t="shared" si="7"/>
        <v>1000</v>
      </c>
      <c r="F84" s="6">
        <f t="shared" si="2"/>
        <v>0.9304864669142965</v>
      </c>
      <c r="G84" s="50">
        <f t="shared" si="3"/>
        <v>0.9304864669142965</v>
      </c>
      <c r="H84">
        <f t="shared" si="13"/>
        <v>1.2600000000000007</v>
      </c>
    </row>
    <row r="85" spans="1:8" ht="12.75">
      <c r="A85">
        <f t="shared" si="11"/>
        <v>1.2800000000000007</v>
      </c>
      <c r="B85" s="2">
        <f t="shared" si="9"/>
        <v>1000</v>
      </c>
      <c r="C85" s="4">
        <f t="shared" si="6"/>
        <v>965.7339990007333</v>
      </c>
      <c r="D85" s="6">
        <f t="shared" si="12"/>
        <v>0.9657339990007333</v>
      </c>
      <c r="E85" s="2">
        <f t="shared" si="7"/>
        <v>1000</v>
      </c>
      <c r="F85" s="6">
        <f t="shared" si="2"/>
        <v>0.9318767375760105</v>
      </c>
      <c r="G85" s="50">
        <f t="shared" si="3"/>
        <v>0.9318767375760105</v>
      </c>
      <c r="H85">
        <f t="shared" si="13"/>
        <v>1.2800000000000007</v>
      </c>
    </row>
    <row r="86" spans="1:8" ht="12.75">
      <c r="A86">
        <f t="shared" si="11"/>
        <v>1.3000000000000007</v>
      </c>
      <c r="B86" s="2">
        <f t="shared" si="9"/>
        <v>1000</v>
      </c>
      <c r="C86" s="4">
        <f t="shared" si="6"/>
        <v>966.4193190207186</v>
      </c>
      <c r="D86" s="6">
        <f t="shared" si="12"/>
        <v>0.9664193190207186</v>
      </c>
      <c r="E86" s="2">
        <f t="shared" si="7"/>
        <v>1000</v>
      </c>
      <c r="F86" s="6">
        <f aca="true" t="shared" si="14" ref="F86:F149">(D86-B$11)/(B$9-B$11)</f>
        <v>0.9332392028244904</v>
      </c>
      <c r="G86" s="50">
        <f aca="true" t="shared" si="15" ref="G86:G149">IF(AND(ABS((D86-B$11)/(B$9-B$11))&gt;=N$10,G85&lt;N$10),N$10,IF(AND(ABS((D86-B$11)/(B$9-B$11))&gt;=N$9,G85&lt;N$9),N$9,IF(AND(ABS((D86-B$11)/(B$9-B$11))&gt;=N$8,G85&lt;N$8),N$8,ABS((D86-B$11)/(B$9-B$11)))))</f>
        <v>0.9332392028244904</v>
      </c>
      <c r="H86">
        <f t="shared" si="13"/>
        <v>1.3000000000000007</v>
      </c>
    </row>
    <row r="87" spans="1:8" ht="12.75">
      <c r="A87">
        <f t="shared" si="11"/>
        <v>1.3200000000000007</v>
      </c>
      <c r="B87" s="2">
        <f t="shared" si="9"/>
        <v>1000</v>
      </c>
      <c r="C87" s="4">
        <f aca="true" t="shared" si="16" ref="C87:C150">C86+(B$8*B$9-D86*(B$8-(B87-B86)/B$15))*B$15</f>
        <v>967.0909326403042</v>
      </c>
      <c r="D87" s="6">
        <f t="shared" si="12"/>
        <v>0.9670909326403042</v>
      </c>
      <c r="E87" s="2">
        <f aca="true" t="shared" si="17" ref="E87:E150">MAX(0,B$8-(B87-B86)/B$15)</f>
        <v>1000</v>
      </c>
      <c r="F87" s="6">
        <f t="shared" si="14"/>
        <v>0.9345744187680004</v>
      </c>
      <c r="G87" s="50">
        <f t="shared" si="15"/>
        <v>0.9345744187680004</v>
      </c>
      <c r="H87">
        <f t="shared" si="13"/>
        <v>1.3200000000000007</v>
      </c>
    </row>
    <row r="88" spans="1:8" ht="12.75">
      <c r="A88">
        <f t="shared" si="11"/>
        <v>1.3400000000000007</v>
      </c>
      <c r="B88" s="2">
        <f t="shared" si="9"/>
        <v>1000</v>
      </c>
      <c r="C88" s="4">
        <f t="shared" si="16"/>
        <v>967.7491139874982</v>
      </c>
      <c r="D88" s="6">
        <f t="shared" si="12"/>
        <v>0.9677491139874982</v>
      </c>
      <c r="E88" s="2">
        <f t="shared" si="17"/>
        <v>1000</v>
      </c>
      <c r="F88" s="6">
        <f t="shared" si="14"/>
        <v>0.9358829303926406</v>
      </c>
      <c r="G88" s="50">
        <f t="shared" si="15"/>
        <v>0.9358829303926406</v>
      </c>
      <c r="H88">
        <f t="shared" si="13"/>
        <v>1.3400000000000007</v>
      </c>
    </row>
    <row r="89" spans="1:8" ht="12.75">
      <c r="A89">
        <f t="shared" si="11"/>
        <v>1.3600000000000008</v>
      </c>
      <c r="B89" s="2">
        <f t="shared" si="9"/>
        <v>1000</v>
      </c>
      <c r="C89" s="4">
        <f t="shared" si="16"/>
        <v>968.3941317077482</v>
      </c>
      <c r="D89" s="6">
        <f t="shared" si="12"/>
        <v>0.9683941317077482</v>
      </c>
      <c r="E89" s="2">
        <f t="shared" si="17"/>
        <v>1000</v>
      </c>
      <c r="F89" s="6">
        <f t="shared" si="14"/>
        <v>0.9371652717847877</v>
      </c>
      <c r="G89" s="50">
        <f t="shared" si="15"/>
        <v>0.9371652717847877</v>
      </c>
      <c r="H89">
        <f t="shared" si="13"/>
        <v>1.3600000000000008</v>
      </c>
    </row>
    <row r="90" spans="1:8" ht="12.75">
      <c r="A90">
        <f t="shared" si="11"/>
        <v>1.3800000000000008</v>
      </c>
      <c r="B90" s="2">
        <f t="shared" si="9"/>
        <v>1000</v>
      </c>
      <c r="C90" s="4">
        <f t="shared" si="16"/>
        <v>969.0262490735932</v>
      </c>
      <c r="D90" s="6">
        <f t="shared" si="12"/>
        <v>0.9690262490735932</v>
      </c>
      <c r="E90" s="2">
        <f t="shared" si="17"/>
        <v>1000</v>
      </c>
      <c r="F90" s="6">
        <f t="shared" si="14"/>
        <v>0.9384219663490919</v>
      </c>
      <c r="G90" s="50">
        <f t="shared" si="15"/>
        <v>0.9384219663490919</v>
      </c>
      <c r="H90">
        <f t="shared" si="13"/>
        <v>1.3800000000000008</v>
      </c>
    </row>
    <row r="91" spans="1:8" ht="12.75">
      <c r="A91">
        <f t="shared" si="11"/>
        <v>1.4000000000000008</v>
      </c>
      <c r="B91" s="2">
        <f t="shared" si="9"/>
        <v>1000</v>
      </c>
      <c r="C91" s="4">
        <f t="shared" si="16"/>
        <v>969.6457240921213</v>
      </c>
      <c r="D91" s="6">
        <f t="shared" si="12"/>
        <v>0.9696457240921214</v>
      </c>
      <c r="E91" s="2">
        <f t="shared" si="17"/>
        <v>1000</v>
      </c>
      <c r="F91" s="6">
        <f t="shared" si="14"/>
        <v>0.93965352702211</v>
      </c>
      <c r="G91" s="50">
        <f t="shared" si="15"/>
        <v>0.93965352702211</v>
      </c>
      <c r="H91">
        <f t="shared" si="13"/>
        <v>1.4000000000000008</v>
      </c>
    </row>
    <row r="92" spans="1:8" ht="12.75">
      <c r="A92">
        <f t="shared" si="11"/>
        <v>1.4200000000000008</v>
      </c>
      <c r="B92" s="2">
        <f t="shared" si="9"/>
        <v>1000</v>
      </c>
      <c r="C92" s="4">
        <f t="shared" si="16"/>
        <v>970.2528096102789</v>
      </c>
      <c r="D92" s="6">
        <f t="shared" si="12"/>
        <v>0.9702528096102788</v>
      </c>
      <c r="E92" s="2">
        <f t="shared" si="17"/>
        <v>1000</v>
      </c>
      <c r="F92" s="6">
        <f t="shared" si="14"/>
        <v>0.9408604564816676</v>
      </c>
      <c r="G92" s="50">
        <f t="shared" si="15"/>
        <v>0.9408604564816676</v>
      </c>
      <c r="H92">
        <f t="shared" si="13"/>
        <v>1.4200000000000008</v>
      </c>
    </row>
    <row r="93" spans="1:8" ht="12.75">
      <c r="A93">
        <f t="shared" si="11"/>
        <v>1.4400000000000008</v>
      </c>
      <c r="B93" s="2">
        <f>MIN(B$7,B92+(B$8-E92)*B$15)</f>
        <v>1000</v>
      </c>
      <c r="C93" s="4">
        <f t="shared" si="16"/>
        <v>970.8477534180732</v>
      </c>
      <c r="D93" s="6">
        <f t="shared" si="12"/>
        <v>0.9708477534180733</v>
      </c>
      <c r="E93" s="2">
        <f t="shared" si="17"/>
        <v>1000</v>
      </c>
      <c r="F93" s="6">
        <f t="shared" si="14"/>
        <v>0.9420432473520344</v>
      </c>
      <c r="G93" s="50">
        <f t="shared" si="15"/>
        <v>0.9420432473520344</v>
      </c>
      <c r="H93">
        <f t="shared" si="13"/>
        <v>1.4400000000000008</v>
      </c>
    </row>
    <row r="94" spans="1:8" ht="12.75">
      <c r="A94">
        <f t="shared" si="11"/>
        <v>1.4600000000000009</v>
      </c>
      <c r="B94" s="2">
        <f t="shared" si="9"/>
        <v>1000</v>
      </c>
      <c r="C94" s="4">
        <f t="shared" si="16"/>
        <v>971.4307983497117</v>
      </c>
      <c r="D94" s="6">
        <f t="shared" si="12"/>
        <v>0.9714307983497117</v>
      </c>
      <c r="E94" s="2">
        <f t="shared" si="17"/>
        <v>1000</v>
      </c>
      <c r="F94" s="6">
        <f t="shared" si="14"/>
        <v>0.9432023824049934</v>
      </c>
      <c r="G94" s="50">
        <f t="shared" si="15"/>
        <v>0.9432023824049934</v>
      </c>
      <c r="H94">
        <f t="shared" si="13"/>
        <v>1.4600000000000009</v>
      </c>
    </row>
    <row r="95" spans="1:8" ht="12.75">
      <c r="A95">
        <f aca="true" t="shared" si="18" ref="A95:A143">A94+B$15</f>
        <v>1.4800000000000009</v>
      </c>
      <c r="B95" s="2">
        <f t="shared" si="9"/>
        <v>1000</v>
      </c>
      <c r="C95" s="4">
        <f t="shared" si="16"/>
        <v>972.0021823827175</v>
      </c>
      <c r="D95" s="6">
        <f aca="true" t="shared" si="19" ref="D95:D143">C95/B95</f>
        <v>0.9720021823827175</v>
      </c>
      <c r="E95" s="2">
        <f t="shared" si="17"/>
        <v>1000</v>
      </c>
      <c r="F95" s="6">
        <f t="shared" si="14"/>
        <v>0.9443383347568937</v>
      </c>
      <c r="G95" s="50">
        <f t="shared" si="15"/>
        <v>0.9443383347568937</v>
      </c>
      <c r="H95">
        <f t="shared" si="13"/>
        <v>1.4800000000000009</v>
      </c>
    </row>
    <row r="96" spans="1:8" ht="12.75">
      <c r="A96">
        <f t="shared" si="18"/>
        <v>1.5000000000000009</v>
      </c>
      <c r="B96" s="2">
        <f t="shared" si="9"/>
        <v>1000</v>
      </c>
      <c r="C96" s="4">
        <f t="shared" si="16"/>
        <v>972.5621387350632</v>
      </c>
      <c r="D96" s="6">
        <f t="shared" si="19"/>
        <v>0.9725621387350631</v>
      </c>
      <c r="E96" s="2">
        <f t="shared" si="17"/>
        <v>1000</v>
      </c>
      <c r="F96" s="6">
        <f t="shared" si="14"/>
        <v>0.9454515680617558</v>
      </c>
      <c r="G96" s="50">
        <f t="shared" si="15"/>
        <v>0.9454515680617558</v>
      </c>
      <c r="H96">
        <f t="shared" si="13"/>
        <v>1.5000000000000009</v>
      </c>
    </row>
    <row r="97" spans="1:8" ht="12.75">
      <c r="A97">
        <f t="shared" si="18"/>
        <v>1.520000000000001</v>
      </c>
      <c r="B97" s="2">
        <f t="shared" si="9"/>
        <v>1000</v>
      </c>
      <c r="C97" s="4">
        <f t="shared" si="16"/>
        <v>973.1108959603619</v>
      </c>
      <c r="D97" s="6">
        <f t="shared" si="19"/>
        <v>0.9731108959603618</v>
      </c>
      <c r="E97" s="2">
        <f t="shared" si="17"/>
        <v>1000</v>
      </c>
      <c r="F97" s="6">
        <f t="shared" si="14"/>
        <v>0.9465425367005205</v>
      </c>
      <c r="G97" s="50">
        <f t="shared" si="15"/>
        <v>0.9465425367005205</v>
      </c>
      <c r="H97">
        <f t="shared" si="13"/>
        <v>1.520000000000001</v>
      </c>
    </row>
    <row r="98" spans="1:8" ht="12.75">
      <c r="A98">
        <f t="shared" si="18"/>
        <v>1.540000000000001</v>
      </c>
      <c r="B98" s="2">
        <f t="shared" si="9"/>
        <v>1000</v>
      </c>
      <c r="C98" s="4">
        <f t="shared" si="16"/>
        <v>973.6486780411547</v>
      </c>
      <c r="D98" s="6">
        <f t="shared" si="19"/>
        <v>0.9736486780411546</v>
      </c>
      <c r="E98" s="2">
        <f t="shared" si="17"/>
        <v>1000</v>
      </c>
      <c r="F98" s="6">
        <f t="shared" si="14"/>
        <v>0.9476116859665102</v>
      </c>
      <c r="G98" s="50">
        <f t="shared" si="15"/>
        <v>0.9476116859665102</v>
      </c>
      <c r="H98">
        <f t="shared" si="13"/>
        <v>1.540000000000001</v>
      </c>
    </row>
    <row r="99" spans="1:8" ht="12.75">
      <c r="A99">
        <f t="shared" si="18"/>
        <v>1.560000000000001</v>
      </c>
      <c r="B99" s="2">
        <f t="shared" si="9"/>
        <v>1000</v>
      </c>
      <c r="C99" s="4">
        <f t="shared" si="16"/>
        <v>974.1757044803315</v>
      </c>
      <c r="D99" s="6">
        <f t="shared" si="19"/>
        <v>0.9741757044803315</v>
      </c>
      <c r="E99" s="2">
        <f t="shared" si="17"/>
        <v>1000</v>
      </c>
      <c r="F99" s="6">
        <f t="shared" si="14"/>
        <v>0.94865945224718</v>
      </c>
      <c r="G99" s="50">
        <f t="shared" si="15"/>
        <v>0.94865945224718</v>
      </c>
      <c r="H99">
        <f t="shared" si="13"/>
        <v>1.560000000000001</v>
      </c>
    </row>
    <row r="100" spans="1:8" ht="12.75">
      <c r="A100">
        <f t="shared" si="18"/>
        <v>1.580000000000001</v>
      </c>
      <c r="B100" s="2">
        <f t="shared" si="9"/>
        <v>1000</v>
      </c>
      <c r="C100" s="4">
        <f t="shared" si="16"/>
        <v>974.6921903907249</v>
      </c>
      <c r="D100" s="6">
        <f t="shared" si="19"/>
        <v>0.974692190390725</v>
      </c>
      <c r="E100" s="2">
        <f t="shared" si="17"/>
        <v>1000</v>
      </c>
      <c r="F100" s="6">
        <f t="shared" si="14"/>
        <v>0.9496862632022365</v>
      </c>
      <c r="G100" s="50">
        <f t="shared" si="15"/>
        <v>0.9496862632022365</v>
      </c>
      <c r="H100">
        <f t="shared" si="13"/>
        <v>1.580000000000001</v>
      </c>
    </row>
    <row r="101" spans="1:8" ht="12.75">
      <c r="A101">
        <f t="shared" si="18"/>
        <v>1.600000000000001</v>
      </c>
      <c r="B101" s="2">
        <f t="shared" si="9"/>
        <v>1000</v>
      </c>
      <c r="C101" s="4">
        <f t="shared" si="16"/>
        <v>975.1983465829104</v>
      </c>
      <c r="D101" s="6">
        <f t="shared" si="19"/>
        <v>0.9751983465829104</v>
      </c>
      <c r="E101" s="2">
        <f t="shared" si="17"/>
        <v>1000</v>
      </c>
      <c r="F101" s="6">
        <f t="shared" si="14"/>
        <v>0.9506925379381916</v>
      </c>
      <c r="G101" s="50">
        <f t="shared" si="15"/>
        <v>0.95</v>
      </c>
      <c r="H101">
        <f t="shared" si="13"/>
        <v>1.600000000000001</v>
      </c>
    </row>
    <row r="102" spans="1:8" ht="12.75">
      <c r="A102">
        <f t="shared" si="18"/>
        <v>1.620000000000001</v>
      </c>
      <c r="B102" s="2">
        <f t="shared" si="9"/>
        <v>1000</v>
      </c>
      <c r="C102" s="4">
        <f t="shared" si="16"/>
        <v>975.6943796512522</v>
      </c>
      <c r="D102" s="6">
        <f t="shared" si="19"/>
        <v>0.9756943796512523</v>
      </c>
      <c r="E102" s="2">
        <f t="shared" si="17"/>
        <v>1000</v>
      </c>
      <c r="F102" s="6">
        <f t="shared" si="14"/>
        <v>0.9516786871794279</v>
      </c>
      <c r="G102" s="50">
        <f t="shared" si="15"/>
        <v>0.9516786871794279</v>
      </c>
      <c r="H102">
        <f t="shared" si="13"/>
        <v>1.620000000000001</v>
      </c>
    </row>
    <row r="103" spans="1:8" ht="12.75">
      <c r="A103">
        <f t="shared" si="18"/>
        <v>1.640000000000001</v>
      </c>
      <c r="B103" s="2">
        <f t="shared" si="9"/>
        <v>1000</v>
      </c>
      <c r="C103" s="4">
        <f t="shared" si="16"/>
        <v>976.1804920582272</v>
      </c>
      <c r="D103" s="6">
        <f t="shared" si="19"/>
        <v>0.9761804920582272</v>
      </c>
      <c r="E103" s="2">
        <f t="shared" si="17"/>
        <v>1000</v>
      </c>
      <c r="F103" s="6">
        <f t="shared" si="14"/>
        <v>0.9526451134358394</v>
      </c>
      <c r="G103" s="50">
        <f t="shared" si="15"/>
        <v>0.9526451134358394</v>
      </c>
      <c r="H103">
        <f t="shared" si="13"/>
        <v>1.640000000000001</v>
      </c>
    </row>
    <row r="104" spans="1:8" ht="12.75">
      <c r="A104">
        <f t="shared" si="18"/>
        <v>1.660000000000001</v>
      </c>
      <c r="B104" s="2">
        <f t="shared" si="9"/>
        <v>1000</v>
      </c>
      <c r="C104" s="4">
        <f t="shared" si="16"/>
        <v>976.6568822170626</v>
      </c>
      <c r="D104" s="6">
        <f t="shared" si="19"/>
        <v>0.9766568822170626</v>
      </c>
      <c r="E104" s="2">
        <f t="shared" si="17"/>
        <v>1000</v>
      </c>
      <c r="F104" s="6">
        <f t="shared" si="14"/>
        <v>0.9535922111671224</v>
      </c>
      <c r="G104" s="50">
        <f t="shared" si="15"/>
        <v>0.9535922111671224</v>
      </c>
      <c r="H104">
        <f t="shared" si="13"/>
        <v>1.660000000000001</v>
      </c>
    </row>
    <row r="105" spans="1:8" ht="12.75">
      <c r="A105">
        <f t="shared" si="18"/>
        <v>1.680000000000001</v>
      </c>
      <c r="B105" s="2">
        <f t="shared" si="9"/>
        <v>1000</v>
      </c>
      <c r="C105" s="4">
        <f t="shared" si="16"/>
        <v>977.1237445727213</v>
      </c>
      <c r="D105" s="6">
        <f t="shared" si="19"/>
        <v>0.9771237445727213</v>
      </c>
      <c r="E105" s="2">
        <f t="shared" si="17"/>
        <v>1000</v>
      </c>
      <c r="F105" s="6">
        <f t="shared" si="14"/>
        <v>0.95452036694378</v>
      </c>
      <c r="G105" s="50">
        <f t="shared" si="15"/>
        <v>0.95452036694378</v>
      </c>
      <c r="H105">
        <f t="shared" si="13"/>
        <v>1.680000000000001</v>
      </c>
    </row>
    <row r="106" spans="1:8" ht="12.75">
      <c r="A106">
        <f t="shared" si="18"/>
        <v>1.700000000000001</v>
      </c>
      <c r="B106" s="2">
        <f t="shared" si="9"/>
        <v>1000</v>
      </c>
      <c r="C106" s="4">
        <f t="shared" si="16"/>
        <v>977.5812696812669</v>
      </c>
      <c r="D106" s="6">
        <f t="shared" si="19"/>
        <v>0.9775812696812669</v>
      </c>
      <c r="E106" s="2">
        <f t="shared" si="17"/>
        <v>1000</v>
      </c>
      <c r="F106" s="6">
        <f t="shared" si="14"/>
        <v>0.9554299596049044</v>
      </c>
      <c r="G106" s="50">
        <f t="shared" si="15"/>
        <v>0.9554299596049044</v>
      </c>
      <c r="H106">
        <f t="shared" si="13"/>
        <v>1.700000000000001</v>
      </c>
    </row>
    <row r="107" spans="1:8" ht="12.75">
      <c r="A107">
        <f t="shared" si="18"/>
        <v>1.720000000000001</v>
      </c>
      <c r="B107" s="2">
        <f t="shared" si="9"/>
        <v>1000</v>
      </c>
      <c r="C107" s="4">
        <f t="shared" si="16"/>
        <v>978.0296442876415</v>
      </c>
      <c r="D107" s="6">
        <f t="shared" si="19"/>
        <v>0.9780296442876415</v>
      </c>
      <c r="E107" s="2">
        <f t="shared" si="17"/>
        <v>1000</v>
      </c>
      <c r="F107" s="6">
        <f t="shared" si="14"/>
        <v>0.9563213604128061</v>
      </c>
      <c r="G107" s="50">
        <f t="shared" si="15"/>
        <v>0.9563213604128061</v>
      </c>
      <c r="H107">
        <f t="shared" si="13"/>
        <v>1.720000000000001</v>
      </c>
    </row>
    <row r="108" spans="1:8" ht="12.75">
      <c r="A108">
        <f t="shared" si="18"/>
        <v>1.740000000000001</v>
      </c>
      <c r="B108" s="2">
        <f t="shared" si="9"/>
        <v>1000</v>
      </c>
      <c r="C108" s="4">
        <f t="shared" si="16"/>
        <v>978.4690514018887</v>
      </c>
      <c r="D108" s="6">
        <f t="shared" si="19"/>
        <v>0.9784690514018887</v>
      </c>
      <c r="E108" s="2">
        <f t="shared" si="17"/>
        <v>1000</v>
      </c>
      <c r="F108" s="6">
        <f t="shared" si="14"/>
        <v>0.9571949332045501</v>
      </c>
      <c r="G108" s="50">
        <f t="shared" si="15"/>
        <v>0.9571949332045501</v>
      </c>
      <c r="H108">
        <f t="shared" si="13"/>
        <v>1.740000000000001</v>
      </c>
    </row>
    <row r="109" spans="1:8" ht="12.75">
      <c r="A109">
        <f t="shared" si="18"/>
        <v>1.7600000000000011</v>
      </c>
      <c r="B109" s="2">
        <f aca="true" t="shared" si="20" ref="B109:B114">MIN(B$7,B108+(B$8-E108)*B$15)</f>
        <v>1000</v>
      </c>
      <c r="C109" s="4">
        <f t="shared" si="16"/>
        <v>978.8996703738509</v>
      </c>
      <c r="D109" s="6">
        <f t="shared" si="19"/>
        <v>0.9788996703738508</v>
      </c>
      <c r="E109" s="2">
        <f t="shared" si="17"/>
        <v>1000</v>
      </c>
      <c r="F109" s="6">
        <f t="shared" si="14"/>
        <v>0.9580510345404589</v>
      </c>
      <c r="G109" s="50">
        <f t="shared" si="15"/>
        <v>0.9580510345404589</v>
      </c>
      <c r="H109">
        <f t="shared" si="13"/>
        <v>1.7600000000000011</v>
      </c>
    </row>
    <row r="110" spans="1:8" ht="12.75">
      <c r="A110">
        <f t="shared" si="18"/>
        <v>1.7800000000000011</v>
      </c>
      <c r="B110" s="2">
        <f t="shared" si="20"/>
        <v>1000</v>
      </c>
      <c r="C110" s="4">
        <f t="shared" si="16"/>
        <v>979.3216769663738</v>
      </c>
      <c r="D110" s="6">
        <f t="shared" si="19"/>
        <v>0.9793216769663738</v>
      </c>
      <c r="E110" s="2">
        <f t="shared" si="17"/>
        <v>1000</v>
      </c>
      <c r="F110" s="6">
        <f t="shared" si="14"/>
        <v>0.9588900138496498</v>
      </c>
      <c r="G110" s="50">
        <f t="shared" si="15"/>
        <v>0.9588900138496498</v>
      </c>
      <c r="H110">
        <f t="shared" si="13"/>
        <v>1.7800000000000011</v>
      </c>
    </row>
    <row r="111" spans="1:8" ht="12.75">
      <c r="A111">
        <f t="shared" si="18"/>
        <v>1.8000000000000012</v>
      </c>
      <c r="B111" s="2">
        <f t="shared" si="20"/>
        <v>1000</v>
      </c>
      <c r="C111" s="4">
        <f t="shared" si="16"/>
        <v>979.7352434270464</v>
      </c>
      <c r="D111" s="6">
        <f t="shared" si="19"/>
        <v>0.9797352434270464</v>
      </c>
      <c r="E111" s="2">
        <f t="shared" si="17"/>
        <v>1000</v>
      </c>
      <c r="F111" s="6">
        <f t="shared" si="14"/>
        <v>0.9597122135726569</v>
      </c>
      <c r="G111" s="50">
        <f t="shared" si="15"/>
        <v>0.9597122135726569</v>
      </c>
      <c r="H111">
        <f t="shared" si="13"/>
        <v>1.8000000000000012</v>
      </c>
    </row>
    <row r="112" spans="1:8" ht="12.75">
      <c r="A112">
        <f t="shared" si="18"/>
        <v>1.8200000000000012</v>
      </c>
      <c r="B112" s="2">
        <f t="shared" si="20"/>
        <v>1000</v>
      </c>
      <c r="C112" s="4">
        <f t="shared" si="16"/>
        <v>980.1405385585055</v>
      </c>
      <c r="D112" s="6">
        <f t="shared" si="19"/>
        <v>0.9801405385585055</v>
      </c>
      <c r="E112" s="2">
        <f t="shared" si="17"/>
        <v>1000</v>
      </c>
      <c r="F112" s="6">
        <f t="shared" si="14"/>
        <v>0.9605179693012037</v>
      </c>
      <c r="G112" s="50">
        <f t="shared" si="15"/>
        <v>0.9605179693012037</v>
      </c>
      <c r="H112">
        <f t="shared" si="13"/>
        <v>1.8200000000000012</v>
      </c>
    </row>
    <row r="113" spans="1:8" ht="12.75">
      <c r="A113">
        <f t="shared" si="18"/>
        <v>1.8400000000000012</v>
      </c>
      <c r="B113" s="2">
        <f t="shared" si="20"/>
        <v>1000</v>
      </c>
      <c r="C113" s="4">
        <f t="shared" si="16"/>
        <v>980.5377277873354</v>
      </c>
      <c r="D113" s="6">
        <f t="shared" si="19"/>
        <v>0.9805377277873354</v>
      </c>
      <c r="E113" s="2">
        <f t="shared" si="17"/>
        <v>1000</v>
      </c>
      <c r="F113" s="6">
        <f t="shared" si="14"/>
        <v>0.9613076099151797</v>
      </c>
      <c r="G113" s="50">
        <f t="shared" si="15"/>
        <v>0.9613076099151797</v>
      </c>
      <c r="H113">
        <f t="shared" si="13"/>
        <v>1.8400000000000012</v>
      </c>
    </row>
    <row r="114" spans="1:8" ht="12.75">
      <c r="A114">
        <f t="shared" si="18"/>
        <v>1.8600000000000012</v>
      </c>
      <c r="B114" s="2">
        <f t="shared" si="20"/>
        <v>1000</v>
      </c>
      <c r="C114" s="4">
        <f t="shared" si="16"/>
        <v>980.9269732315887</v>
      </c>
      <c r="D114" s="6">
        <f t="shared" si="19"/>
        <v>0.9809269732315887</v>
      </c>
      <c r="E114" s="2">
        <f t="shared" si="17"/>
        <v>1000</v>
      </c>
      <c r="F114" s="6">
        <f t="shared" si="14"/>
        <v>0.9620814577168763</v>
      </c>
      <c r="G114" s="50">
        <f t="shared" si="15"/>
        <v>0.9620814577168763</v>
      </c>
      <c r="H114">
        <f t="shared" si="13"/>
        <v>1.8600000000000012</v>
      </c>
    </row>
    <row r="115" spans="1:8" ht="12.75">
      <c r="A115">
        <f t="shared" si="18"/>
        <v>1.8800000000000012</v>
      </c>
      <c r="B115" s="2">
        <f>MIN(B$7,B114+(B$8-E114)*B$15)</f>
        <v>1000</v>
      </c>
      <c r="C115" s="4">
        <f t="shared" si="16"/>
        <v>981.3084337669569</v>
      </c>
      <c r="D115" s="6">
        <f t="shared" si="19"/>
        <v>0.9813084337669569</v>
      </c>
      <c r="E115" s="2">
        <f t="shared" si="17"/>
        <v>1000</v>
      </c>
      <c r="F115" s="6">
        <f t="shared" si="14"/>
        <v>0.9628398285625385</v>
      </c>
      <c r="G115" s="50">
        <f t="shared" si="15"/>
        <v>0.9628398285625385</v>
      </c>
      <c r="H115">
        <f t="shared" si="13"/>
        <v>1.8800000000000012</v>
      </c>
    </row>
    <row r="116" spans="1:8" ht="12.75">
      <c r="A116">
        <f t="shared" si="18"/>
        <v>1.9000000000000012</v>
      </c>
      <c r="B116" s="2">
        <f aca="true" t="shared" si="21" ref="B116:B142">MIN(B$7,B115+(B$8-E115)*B$15)</f>
        <v>1000</v>
      </c>
      <c r="C116" s="4">
        <f t="shared" si="16"/>
        <v>981.6822650916178</v>
      </c>
      <c r="D116" s="6">
        <f t="shared" si="19"/>
        <v>0.9816822650916177</v>
      </c>
      <c r="E116" s="2">
        <f t="shared" si="17"/>
        <v>1000</v>
      </c>
      <c r="F116" s="6">
        <f t="shared" si="14"/>
        <v>0.9635830319912877</v>
      </c>
      <c r="G116" s="50">
        <f t="shared" si="15"/>
        <v>0.9635830319912877</v>
      </c>
      <c r="H116">
        <f t="shared" si="13"/>
        <v>1.9000000000000012</v>
      </c>
    </row>
    <row r="117" spans="1:8" ht="12.75">
      <c r="A117">
        <f t="shared" si="18"/>
        <v>1.9200000000000013</v>
      </c>
      <c r="B117" s="2">
        <f t="shared" si="21"/>
        <v>1000</v>
      </c>
      <c r="C117" s="4">
        <f t="shared" si="16"/>
        <v>982.0486197897854</v>
      </c>
      <c r="D117" s="6">
        <f t="shared" si="19"/>
        <v>0.9820486197897854</v>
      </c>
      <c r="E117" s="2">
        <f t="shared" si="17"/>
        <v>1000</v>
      </c>
      <c r="F117" s="6">
        <f t="shared" si="14"/>
        <v>0.964311371351462</v>
      </c>
      <c r="G117" s="50">
        <f t="shared" si="15"/>
        <v>0.964311371351462</v>
      </c>
      <c r="H117">
        <f t="shared" si="13"/>
        <v>1.9200000000000013</v>
      </c>
    </row>
    <row r="118" spans="1:8" ht="12.75">
      <c r="A118">
        <f t="shared" si="18"/>
        <v>1.9400000000000013</v>
      </c>
      <c r="B118" s="2">
        <f t="shared" si="21"/>
        <v>1000</v>
      </c>
      <c r="C118" s="4">
        <f t="shared" si="16"/>
        <v>982.4076473939897</v>
      </c>
      <c r="D118" s="6">
        <f t="shared" si="19"/>
        <v>0.9824076473939897</v>
      </c>
      <c r="E118" s="2">
        <f t="shared" si="17"/>
        <v>1000</v>
      </c>
      <c r="F118" s="6">
        <f t="shared" si="14"/>
        <v>0.9650251439244327</v>
      </c>
      <c r="G118" s="50">
        <f t="shared" si="15"/>
        <v>0.9650251439244327</v>
      </c>
      <c r="H118">
        <f t="shared" si="13"/>
        <v>1.9400000000000013</v>
      </c>
    </row>
    <row r="119" spans="1:8" ht="12.75">
      <c r="A119">
        <f t="shared" si="18"/>
        <v>1.9600000000000013</v>
      </c>
      <c r="B119" s="2">
        <f t="shared" si="21"/>
        <v>1000</v>
      </c>
      <c r="C119" s="4">
        <f t="shared" si="16"/>
        <v>982.7594944461099</v>
      </c>
      <c r="D119" s="6">
        <f t="shared" si="19"/>
        <v>0.9827594944461099</v>
      </c>
      <c r="E119" s="2">
        <f t="shared" si="17"/>
        <v>1000</v>
      </c>
      <c r="F119" s="6">
        <f t="shared" si="14"/>
        <v>0.9657246410459441</v>
      </c>
      <c r="G119" s="50">
        <f t="shared" si="15"/>
        <v>0.9657246410459441</v>
      </c>
      <c r="H119">
        <f t="shared" si="13"/>
        <v>1.9600000000000013</v>
      </c>
    </row>
    <row r="120" spans="1:8" ht="12.75">
      <c r="A120">
        <f t="shared" si="18"/>
        <v>1.9800000000000013</v>
      </c>
      <c r="B120" s="2">
        <f t="shared" si="21"/>
        <v>1000</v>
      </c>
      <c r="C120" s="4">
        <f t="shared" si="16"/>
        <v>983.1043045571877</v>
      </c>
      <c r="D120" s="6">
        <f t="shared" si="19"/>
        <v>0.9831043045571877</v>
      </c>
      <c r="E120" s="2">
        <f t="shared" si="17"/>
        <v>1000</v>
      </c>
      <c r="F120" s="6">
        <f t="shared" si="14"/>
        <v>0.9664101482250251</v>
      </c>
      <c r="G120" s="50">
        <f t="shared" si="15"/>
        <v>0.9664101482250251</v>
      </c>
      <c r="H120">
        <f t="shared" si="13"/>
        <v>1.9800000000000013</v>
      </c>
    </row>
    <row r="121" spans="1:8" ht="12.75">
      <c r="A121">
        <f t="shared" si="18"/>
        <v>2.0000000000000013</v>
      </c>
      <c r="B121" s="2">
        <f t="shared" si="21"/>
        <v>1000</v>
      </c>
      <c r="C121" s="4">
        <f t="shared" si="16"/>
        <v>983.4422184660439</v>
      </c>
      <c r="D121" s="6">
        <f t="shared" si="19"/>
        <v>0.9834422184660438</v>
      </c>
      <c r="E121" s="2">
        <f t="shared" si="17"/>
        <v>1000</v>
      </c>
      <c r="F121" s="6">
        <f t="shared" si="14"/>
        <v>0.9670819452605246</v>
      </c>
      <c r="G121" s="50">
        <f t="shared" si="15"/>
        <v>0.9670819452605246</v>
      </c>
      <c r="H121">
        <f t="shared" si="13"/>
        <v>2.0000000000000013</v>
      </c>
    </row>
    <row r="122" spans="1:8" ht="12.75">
      <c r="A122">
        <f t="shared" si="18"/>
        <v>2.0200000000000014</v>
      </c>
      <c r="B122" s="2">
        <f t="shared" si="21"/>
        <v>1000</v>
      </c>
      <c r="C122" s="4">
        <f t="shared" si="16"/>
        <v>983.773374096723</v>
      </c>
      <c r="D122" s="6">
        <f t="shared" si="19"/>
        <v>0.983773374096723</v>
      </c>
      <c r="E122" s="2">
        <f t="shared" si="17"/>
        <v>1000</v>
      </c>
      <c r="F122" s="6">
        <f t="shared" si="14"/>
        <v>0.9677403063553143</v>
      </c>
      <c r="G122" s="50">
        <f t="shared" si="15"/>
        <v>0.9677403063553143</v>
      </c>
      <c r="H122">
        <f t="shared" si="13"/>
        <v>2.0200000000000014</v>
      </c>
    </row>
    <row r="123" spans="1:8" ht="12.75">
      <c r="A123">
        <f t="shared" si="18"/>
        <v>2.0400000000000014</v>
      </c>
      <c r="B123" s="2">
        <f t="shared" si="21"/>
        <v>1000</v>
      </c>
      <c r="C123" s="4">
        <f t="shared" si="16"/>
        <v>984.0979066147886</v>
      </c>
      <c r="D123" s="6">
        <f t="shared" si="19"/>
        <v>0.9840979066147886</v>
      </c>
      <c r="E123" s="2">
        <f t="shared" si="17"/>
        <v>1000</v>
      </c>
      <c r="F123" s="6">
        <f t="shared" si="14"/>
        <v>0.9683855002282079</v>
      </c>
      <c r="G123" s="50">
        <f t="shared" si="15"/>
        <v>0.9683855002282079</v>
      </c>
      <c r="H123">
        <f t="shared" si="13"/>
        <v>2.0400000000000014</v>
      </c>
    </row>
    <row r="124" spans="1:8" ht="12.75">
      <c r="A124">
        <f t="shared" si="18"/>
        <v>2.0600000000000014</v>
      </c>
      <c r="B124" s="2">
        <f t="shared" si="21"/>
        <v>1000</v>
      </c>
      <c r="C124" s="4">
        <f t="shared" si="16"/>
        <v>984.4159484824928</v>
      </c>
      <c r="D124" s="6">
        <f t="shared" si="19"/>
        <v>0.9844159484824928</v>
      </c>
      <c r="E124" s="2">
        <f t="shared" si="17"/>
        <v>1000</v>
      </c>
      <c r="F124" s="6">
        <f t="shared" si="14"/>
        <v>0.9690177902236438</v>
      </c>
      <c r="G124" s="50">
        <f t="shared" si="15"/>
        <v>0.9690177902236438</v>
      </c>
      <c r="H124">
        <f t="shared" si="13"/>
        <v>2.0600000000000014</v>
      </c>
    </row>
    <row r="125" spans="1:8" ht="12.75">
      <c r="A125">
        <f t="shared" si="18"/>
        <v>2.0800000000000014</v>
      </c>
      <c r="B125" s="2">
        <f t="shared" si="21"/>
        <v>1000</v>
      </c>
      <c r="C125" s="4">
        <f t="shared" si="16"/>
        <v>984.7276295128429</v>
      </c>
      <c r="D125" s="6">
        <f t="shared" si="19"/>
        <v>0.9847276295128429</v>
      </c>
      <c r="E125" s="2">
        <f t="shared" si="17"/>
        <v>1000</v>
      </c>
      <c r="F125" s="6">
        <f t="shared" si="14"/>
        <v>0.9696374344191707</v>
      </c>
      <c r="G125" s="50">
        <f t="shared" si="15"/>
        <v>0.9696374344191707</v>
      </c>
      <c r="H125">
        <f t="shared" si="13"/>
        <v>2.0800000000000014</v>
      </c>
    </row>
    <row r="126" spans="1:8" ht="12.75">
      <c r="A126">
        <f t="shared" si="18"/>
        <v>2.1000000000000014</v>
      </c>
      <c r="B126" s="2">
        <f t="shared" si="21"/>
        <v>1000</v>
      </c>
      <c r="C126" s="4">
        <f t="shared" si="16"/>
        <v>985.033076922586</v>
      </c>
      <c r="D126" s="6">
        <f t="shared" si="19"/>
        <v>0.985033076922586</v>
      </c>
      <c r="E126" s="2">
        <f t="shared" si="17"/>
        <v>1000</v>
      </c>
      <c r="F126" s="6">
        <f t="shared" si="14"/>
        <v>0.9702446857307873</v>
      </c>
      <c r="G126" s="50">
        <f t="shared" si="15"/>
        <v>0.9702446857307873</v>
      </c>
      <c r="H126">
        <f t="shared" si="13"/>
        <v>2.1000000000000014</v>
      </c>
    </row>
    <row r="127" spans="1:8" ht="12.75">
      <c r="A127">
        <f t="shared" si="18"/>
        <v>2.1200000000000014</v>
      </c>
      <c r="B127" s="2">
        <f t="shared" si="21"/>
        <v>1000</v>
      </c>
      <c r="C127" s="4">
        <f t="shared" si="16"/>
        <v>985.3324153841343</v>
      </c>
      <c r="D127" s="6">
        <f t="shared" si="19"/>
        <v>0.9853324153841343</v>
      </c>
      <c r="E127" s="2">
        <f t="shared" si="17"/>
        <v>1000</v>
      </c>
      <c r="F127" s="6">
        <f t="shared" si="14"/>
        <v>0.9708397920161715</v>
      </c>
      <c r="G127" s="50">
        <f t="shared" si="15"/>
        <v>0.9708397920161715</v>
      </c>
      <c r="H127">
        <f t="shared" si="13"/>
        <v>2.1200000000000014</v>
      </c>
    </row>
    <row r="128" spans="1:8" ht="12.75">
      <c r="A128">
        <f t="shared" si="18"/>
        <v>2.1400000000000015</v>
      </c>
      <c r="B128" s="2">
        <f t="shared" si="21"/>
        <v>1000</v>
      </c>
      <c r="C128" s="4">
        <f t="shared" si="16"/>
        <v>985.6257670764516</v>
      </c>
      <c r="D128" s="6">
        <f t="shared" si="19"/>
        <v>0.9856257670764516</v>
      </c>
      <c r="E128" s="2">
        <f t="shared" si="17"/>
        <v>1000</v>
      </c>
      <c r="F128" s="6">
        <f t="shared" si="14"/>
        <v>0.971422996175848</v>
      </c>
      <c r="G128" s="50">
        <f t="shared" si="15"/>
        <v>0.971422996175848</v>
      </c>
      <c r="H128">
        <f t="shared" si="13"/>
        <v>2.1400000000000015</v>
      </c>
    </row>
    <row r="129" spans="1:8" ht="12.75">
      <c r="A129">
        <f t="shared" si="18"/>
        <v>2.1600000000000015</v>
      </c>
      <c r="B129" s="2">
        <f t="shared" si="21"/>
        <v>1000</v>
      </c>
      <c r="C129" s="4">
        <f t="shared" si="16"/>
        <v>985.9132517349225</v>
      </c>
      <c r="D129" s="6">
        <f t="shared" si="19"/>
        <v>0.9859132517349225</v>
      </c>
      <c r="E129" s="2">
        <f t="shared" si="17"/>
        <v>1000</v>
      </c>
      <c r="F129" s="6">
        <f t="shared" si="14"/>
        <v>0.971994536252331</v>
      </c>
      <c r="G129" s="50">
        <f t="shared" si="15"/>
        <v>0.971994536252331</v>
      </c>
      <c r="H129">
        <f t="shared" si="13"/>
        <v>2.1600000000000015</v>
      </c>
    </row>
    <row r="130" spans="1:8" ht="12.75">
      <c r="A130">
        <f t="shared" si="18"/>
        <v>2.1800000000000015</v>
      </c>
      <c r="B130" s="2">
        <f t="shared" si="21"/>
        <v>1000</v>
      </c>
      <c r="C130" s="4">
        <f t="shared" si="16"/>
        <v>986.194986700224</v>
      </c>
      <c r="D130" s="6">
        <f t="shared" si="19"/>
        <v>0.986194986700224</v>
      </c>
      <c r="E130" s="2">
        <f t="shared" si="17"/>
        <v>1000</v>
      </c>
      <c r="F130" s="6">
        <f t="shared" si="14"/>
        <v>0.9725546455272842</v>
      </c>
      <c r="G130" s="50">
        <f t="shared" si="15"/>
        <v>0.9725546455272842</v>
      </c>
      <c r="H130">
        <f t="shared" si="13"/>
        <v>2.1800000000000015</v>
      </c>
    </row>
    <row r="131" spans="1:8" ht="12.75">
      <c r="A131">
        <f t="shared" si="18"/>
        <v>2.2000000000000015</v>
      </c>
      <c r="B131" s="2">
        <f t="shared" si="21"/>
        <v>1000</v>
      </c>
      <c r="C131" s="4">
        <f t="shared" si="16"/>
        <v>986.4710869662196</v>
      </c>
      <c r="D131" s="6">
        <f t="shared" si="19"/>
        <v>0.9864710869662195</v>
      </c>
      <c r="E131" s="2">
        <f t="shared" si="17"/>
        <v>1000</v>
      </c>
      <c r="F131" s="6">
        <f t="shared" si="14"/>
        <v>0.9731035526167386</v>
      </c>
      <c r="G131" s="50">
        <f t="shared" si="15"/>
        <v>0.9731035526167386</v>
      </c>
      <c r="H131">
        <f t="shared" si="13"/>
        <v>2.2000000000000015</v>
      </c>
    </row>
    <row r="132" spans="1:8" ht="12.75">
      <c r="A132">
        <f t="shared" si="18"/>
        <v>2.2200000000000015</v>
      </c>
      <c r="B132" s="2">
        <f t="shared" si="21"/>
        <v>1000</v>
      </c>
      <c r="C132" s="4">
        <f t="shared" si="16"/>
        <v>986.7416652268952</v>
      </c>
      <c r="D132" s="6">
        <f t="shared" si="19"/>
        <v>0.9867416652268952</v>
      </c>
      <c r="E132" s="2">
        <f t="shared" si="17"/>
        <v>1000</v>
      </c>
      <c r="F132" s="6">
        <f t="shared" si="14"/>
        <v>0.973641481564404</v>
      </c>
      <c r="G132" s="50">
        <f t="shared" si="15"/>
        <v>0.973641481564404</v>
      </c>
      <c r="H132">
        <f t="shared" si="13"/>
        <v>2.2200000000000015</v>
      </c>
    </row>
    <row r="133" spans="1:8" ht="12.75">
      <c r="A133">
        <f t="shared" si="18"/>
        <v>2.2400000000000015</v>
      </c>
      <c r="B133" s="2">
        <f t="shared" si="21"/>
        <v>1000</v>
      </c>
      <c r="C133" s="4">
        <f t="shared" si="16"/>
        <v>987.0068319223573</v>
      </c>
      <c r="D133" s="6">
        <f t="shared" si="19"/>
        <v>0.9870068319223573</v>
      </c>
      <c r="E133" s="2">
        <f t="shared" si="17"/>
        <v>1000</v>
      </c>
      <c r="F133" s="6">
        <f t="shared" si="14"/>
        <v>0.9741686519331159</v>
      </c>
      <c r="G133" s="50">
        <f t="shared" si="15"/>
        <v>0.9741686519331159</v>
      </c>
      <c r="H133">
        <f t="shared" si="13"/>
        <v>2.2400000000000015</v>
      </c>
    </row>
    <row r="134" spans="1:8" ht="12.75">
      <c r="A134">
        <f t="shared" si="18"/>
        <v>2.2600000000000016</v>
      </c>
      <c r="B134" s="2">
        <f t="shared" si="21"/>
        <v>1000</v>
      </c>
      <c r="C134" s="4">
        <f t="shared" si="16"/>
        <v>987.2666952839102</v>
      </c>
      <c r="D134" s="6">
        <f t="shared" si="19"/>
        <v>0.9872666952839102</v>
      </c>
      <c r="E134" s="2">
        <f t="shared" si="17"/>
        <v>1000</v>
      </c>
      <c r="F134" s="6">
        <f t="shared" si="14"/>
        <v>0.9746852788944537</v>
      </c>
      <c r="G134" s="50">
        <f t="shared" si="15"/>
        <v>0.9746852788944537</v>
      </c>
      <c r="H134">
        <f t="shared" si="13"/>
        <v>2.2600000000000016</v>
      </c>
    </row>
    <row r="135" spans="1:8" ht="12.75">
      <c r="A135">
        <f t="shared" si="18"/>
        <v>2.2800000000000016</v>
      </c>
      <c r="B135" s="2">
        <f t="shared" si="21"/>
        <v>1000</v>
      </c>
      <c r="C135" s="4">
        <f t="shared" si="16"/>
        <v>987.521361378232</v>
      </c>
      <c r="D135" s="6">
        <f t="shared" si="19"/>
        <v>0.987521361378232</v>
      </c>
      <c r="E135" s="2">
        <f t="shared" si="17"/>
        <v>1000</v>
      </c>
      <c r="F135" s="6">
        <f t="shared" si="14"/>
        <v>0.9751915733165646</v>
      </c>
      <c r="G135" s="50">
        <f t="shared" si="15"/>
        <v>0.9751915733165646</v>
      </c>
      <c r="H135">
        <f t="shared" si="13"/>
        <v>2.2800000000000016</v>
      </c>
    </row>
    <row r="136" spans="1:8" ht="12.75">
      <c r="A136">
        <f t="shared" si="18"/>
        <v>2.3000000000000016</v>
      </c>
      <c r="B136" s="2">
        <f t="shared" si="21"/>
        <v>1000</v>
      </c>
      <c r="C136" s="4">
        <f t="shared" si="16"/>
        <v>987.7709341506674</v>
      </c>
      <c r="D136" s="6">
        <f t="shared" si="19"/>
        <v>0.9877709341506674</v>
      </c>
      <c r="E136" s="2">
        <f t="shared" si="17"/>
        <v>1000</v>
      </c>
      <c r="F136" s="6">
        <f t="shared" si="14"/>
        <v>0.9756877418502334</v>
      </c>
      <c r="G136" s="50">
        <f t="shared" si="15"/>
        <v>0.9756877418502334</v>
      </c>
      <c r="H136">
        <f t="shared" si="13"/>
        <v>2.3000000000000016</v>
      </c>
    </row>
    <row r="137" spans="1:8" ht="12.75">
      <c r="A137">
        <f t="shared" si="18"/>
        <v>2.3200000000000016</v>
      </c>
      <c r="B137" s="2">
        <f t="shared" si="21"/>
        <v>1000</v>
      </c>
      <c r="C137" s="4">
        <f t="shared" si="16"/>
        <v>988.015515467654</v>
      </c>
      <c r="D137" s="6">
        <f t="shared" si="19"/>
        <v>0.9880155154676541</v>
      </c>
      <c r="E137" s="2">
        <f t="shared" si="17"/>
        <v>1000</v>
      </c>
      <c r="F137" s="6">
        <f t="shared" si="14"/>
        <v>0.9761739870132288</v>
      </c>
      <c r="G137" s="50">
        <f t="shared" si="15"/>
        <v>0.9761739870132288</v>
      </c>
      <c r="H137">
        <f t="shared" si="13"/>
        <v>2.3200000000000016</v>
      </c>
    </row>
    <row r="138" spans="1:8" ht="12.75">
      <c r="A138">
        <f t="shared" si="18"/>
        <v>2.3400000000000016</v>
      </c>
      <c r="B138" s="2">
        <f t="shared" si="21"/>
        <v>1000</v>
      </c>
      <c r="C138" s="4">
        <f t="shared" si="16"/>
        <v>988.255205158301</v>
      </c>
      <c r="D138" s="6">
        <f t="shared" si="19"/>
        <v>0.988255205158301</v>
      </c>
      <c r="E138" s="2">
        <f t="shared" si="17"/>
        <v>1000</v>
      </c>
      <c r="F138" s="6">
        <f t="shared" si="14"/>
        <v>0.9766505072729642</v>
      </c>
      <c r="G138" s="50">
        <f t="shared" si="15"/>
        <v>0.9766505072729642</v>
      </c>
      <c r="H138">
        <f t="shared" si="13"/>
        <v>2.3400000000000016</v>
      </c>
    </row>
    <row r="139" spans="1:8" ht="12.75">
      <c r="A139">
        <f t="shared" si="18"/>
        <v>2.3600000000000017</v>
      </c>
      <c r="B139" s="2">
        <f t="shared" si="21"/>
        <v>1000</v>
      </c>
      <c r="C139" s="4">
        <f t="shared" si="16"/>
        <v>988.490101055135</v>
      </c>
      <c r="D139" s="6">
        <f t="shared" si="19"/>
        <v>0.988490101055135</v>
      </c>
      <c r="E139" s="2">
        <f t="shared" si="17"/>
        <v>1000</v>
      </c>
      <c r="F139" s="6">
        <f t="shared" si="14"/>
        <v>0.977117497127505</v>
      </c>
      <c r="G139" s="50">
        <f t="shared" si="15"/>
        <v>0.977117497127505</v>
      </c>
      <c r="H139">
        <f t="shared" si="13"/>
        <v>2.3600000000000017</v>
      </c>
    </row>
    <row r="140" spans="1:8" ht="12.75">
      <c r="A140">
        <f t="shared" si="18"/>
        <v>2.3800000000000017</v>
      </c>
      <c r="B140" s="2">
        <f t="shared" si="21"/>
        <v>1000</v>
      </c>
      <c r="C140" s="4">
        <f t="shared" si="16"/>
        <v>988.7202990340323</v>
      </c>
      <c r="D140" s="6">
        <f t="shared" si="19"/>
        <v>0.9887202990340324</v>
      </c>
      <c r="E140" s="2">
        <f t="shared" si="17"/>
        <v>1000</v>
      </c>
      <c r="F140" s="6">
        <f t="shared" si="14"/>
        <v>0.977575147184955</v>
      </c>
      <c r="G140" s="50">
        <f t="shared" si="15"/>
        <v>0.977575147184955</v>
      </c>
      <c r="H140">
        <f t="shared" si="13"/>
        <v>2.3800000000000017</v>
      </c>
    </row>
    <row r="141" spans="1:8" ht="12.75">
      <c r="A141">
        <f t="shared" si="18"/>
        <v>2.4000000000000017</v>
      </c>
      <c r="B141" s="2">
        <f t="shared" si="21"/>
        <v>1000</v>
      </c>
      <c r="C141" s="4">
        <f t="shared" si="16"/>
        <v>988.9458930533517</v>
      </c>
      <c r="D141" s="6">
        <f t="shared" si="19"/>
        <v>0.9889458930533517</v>
      </c>
      <c r="E141" s="2">
        <f t="shared" si="17"/>
        <v>1000</v>
      </c>
      <c r="F141" s="6">
        <f t="shared" si="14"/>
        <v>0.9780236442412559</v>
      </c>
      <c r="G141" s="50">
        <f t="shared" si="15"/>
        <v>0.9780236442412559</v>
      </c>
      <c r="H141">
        <f t="shared" si="13"/>
        <v>2.4000000000000017</v>
      </c>
    </row>
    <row r="142" spans="1:8" ht="12.75">
      <c r="A142">
        <f t="shared" si="18"/>
        <v>2.4200000000000017</v>
      </c>
      <c r="B142" s="2">
        <f t="shared" si="21"/>
        <v>1000</v>
      </c>
      <c r="C142" s="4">
        <f t="shared" si="16"/>
        <v>989.1669751922847</v>
      </c>
      <c r="D142" s="6">
        <f t="shared" si="19"/>
        <v>0.9891669751922847</v>
      </c>
      <c r="E142" s="2">
        <f t="shared" si="17"/>
        <v>1000</v>
      </c>
      <c r="F142" s="6">
        <f t="shared" si="14"/>
        <v>0.9784631713564308</v>
      </c>
      <c r="G142" s="50">
        <f t="shared" si="15"/>
        <v>0.9784631713564308</v>
      </c>
      <c r="H142">
        <f t="shared" si="13"/>
        <v>2.4200000000000017</v>
      </c>
    </row>
    <row r="143" spans="1:8" ht="12.75">
      <c r="A143">
        <f t="shared" si="18"/>
        <v>2.4400000000000017</v>
      </c>
      <c r="B143" s="2">
        <f>MIN(B$7,B142+(B$8-E142)*B$15)</f>
        <v>1000</v>
      </c>
      <c r="C143" s="4">
        <f t="shared" si="16"/>
        <v>989.383635688439</v>
      </c>
      <c r="D143" s="6">
        <f t="shared" si="19"/>
        <v>0.989383635688439</v>
      </c>
      <c r="E143" s="2">
        <f t="shared" si="17"/>
        <v>1000</v>
      </c>
      <c r="F143" s="6">
        <f t="shared" si="14"/>
        <v>0.9788939079293022</v>
      </c>
      <c r="G143" s="50">
        <f t="shared" si="15"/>
        <v>0.9788939079293022</v>
      </c>
      <c r="H143">
        <f t="shared" si="13"/>
        <v>2.4400000000000017</v>
      </c>
    </row>
    <row r="144" spans="1:8" ht="12.75">
      <c r="A144">
        <f aca="true" t="shared" si="22" ref="A144:A203">A143+B$15</f>
        <v>2.4600000000000017</v>
      </c>
      <c r="B144" s="2">
        <f aca="true" t="shared" si="23" ref="B144:B165">MIN(B$7,B143+(B$8-E143)*B$15)</f>
        <v>1000</v>
      </c>
      <c r="C144" s="4">
        <f t="shared" si="16"/>
        <v>989.5959629746702</v>
      </c>
      <c r="D144" s="6">
        <f aca="true" t="shared" si="24" ref="D144:D203">C144/B144</f>
        <v>0.9895959629746702</v>
      </c>
      <c r="E144" s="2">
        <f t="shared" si="17"/>
        <v>1000</v>
      </c>
      <c r="F144" s="6">
        <f t="shared" si="14"/>
        <v>0.9793160297707162</v>
      </c>
      <c r="G144" s="50">
        <f t="shared" si="15"/>
        <v>0.9793160297707162</v>
      </c>
      <c r="H144">
        <f t="shared" si="13"/>
        <v>2.4600000000000017</v>
      </c>
    </row>
    <row r="145" spans="1:8" ht="12.75">
      <c r="A145">
        <f t="shared" si="22"/>
        <v>2.4800000000000018</v>
      </c>
      <c r="B145" s="2">
        <f t="shared" si="23"/>
        <v>1000</v>
      </c>
      <c r="C145" s="4">
        <f t="shared" si="16"/>
        <v>989.8040437151768</v>
      </c>
      <c r="D145" s="6">
        <f t="shared" si="24"/>
        <v>0.9898040437151768</v>
      </c>
      <c r="E145" s="2">
        <f t="shared" si="17"/>
        <v>1000</v>
      </c>
      <c r="F145" s="6">
        <f t="shared" si="14"/>
        <v>0.9797297091753019</v>
      </c>
      <c r="G145" s="50">
        <f t="shared" si="15"/>
        <v>0.9797297091753019</v>
      </c>
      <c r="H145">
        <f aca="true" t="shared" si="25" ref="H145:H208">A145</f>
        <v>2.4800000000000018</v>
      </c>
    </row>
    <row r="146" spans="1:8" ht="12.75">
      <c r="A146">
        <f t="shared" si="22"/>
        <v>2.5000000000000018</v>
      </c>
      <c r="B146" s="2">
        <f t="shared" si="23"/>
        <v>1000</v>
      </c>
      <c r="C146" s="4">
        <f t="shared" si="16"/>
        <v>990.0079628408732</v>
      </c>
      <c r="D146" s="6">
        <f t="shared" si="24"/>
        <v>0.9900079628408732</v>
      </c>
      <c r="E146" s="2">
        <f t="shared" si="17"/>
        <v>1000</v>
      </c>
      <c r="F146" s="6">
        <f t="shared" si="14"/>
        <v>0.9801351149917956</v>
      </c>
      <c r="G146" s="50">
        <f t="shared" si="15"/>
        <v>0.9801351149917956</v>
      </c>
      <c r="H146">
        <f t="shared" si="25"/>
        <v>2.5000000000000018</v>
      </c>
    </row>
    <row r="147" spans="1:8" ht="12.75">
      <c r="A147">
        <f t="shared" si="22"/>
        <v>2.520000000000002</v>
      </c>
      <c r="B147" s="2">
        <f t="shared" si="23"/>
        <v>1000</v>
      </c>
      <c r="C147" s="4">
        <f t="shared" si="16"/>
        <v>990.2078035840558</v>
      </c>
      <c r="D147" s="6">
        <f t="shared" si="24"/>
        <v>0.9902078035840558</v>
      </c>
      <c r="E147" s="2">
        <f t="shared" si="17"/>
        <v>1000</v>
      </c>
      <c r="F147" s="6">
        <f t="shared" si="14"/>
        <v>0.9805324126919599</v>
      </c>
      <c r="G147" s="50">
        <f t="shared" si="15"/>
        <v>0.9805324126919599</v>
      </c>
      <c r="H147">
        <f t="shared" si="25"/>
        <v>2.520000000000002</v>
      </c>
    </row>
    <row r="148" spans="1:8" ht="12.75">
      <c r="A148">
        <f t="shared" si="22"/>
        <v>2.540000000000002</v>
      </c>
      <c r="B148" s="2">
        <f t="shared" si="23"/>
        <v>1000</v>
      </c>
      <c r="C148" s="4">
        <f t="shared" si="16"/>
        <v>990.4036475123747</v>
      </c>
      <c r="D148" s="6">
        <f t="shared" si="24"/>
        <v>0.9904036475123748</v>
      </c>
      <c r="E148" s="2">
        <f t="shared" si="17"/>
        <v>1000</v>
      </c>
      <c r="F148" s="6">
        <f t="shared" si="14"/>
        <v>0.9809217644381207</v>
      </c>
      <c r="G148" s="50">
        <f t="shared" si="15"/>
        <v>0.9809217644381207</v>
      </c>
      <c r="H148">
        <f t="shared" si="25"/>
        <v>2.540000000000002</v>
      </c>
    </row>
    <row r="149" spans="1:8" ht="12.75">
      <c r="A149">
        <f t="shared" si="22"/>
        <v>2.560000000000002</v>
      </c>
      <c r="B149" s="2">
        <f t="shared" si="23"/>
        <v>1000</v>
      </c>
      <c r="C149" s="4">
        <f t="shared" si="16"/>
        <v>990.5955745621272</v>
      </c>
      <c r="D149" s="6">
        <f t="shared" si="24"/>
        <v>0.9905955745621272</v>
      </c>
      <c r="E149" s="2">
        <f t="shared" si="17"/>
        <v>1000</v>
      </c>
      <c r="F149" s="6">
        <f t="shared" si="14"/>
        <v>0.9813033291493582</v>
      </c>
      <c r="G149" s="50">
        <f t="shared" si="15"/>
        <v>0.9813033291493582</v>
      </c>
      <c r="H149">
        <f t="shared" si="25"/>
        <v>2.560000000000002</v>
      </c>
    </row>
    <row r="150" spans="1:8" ht="12.75">
      <c r="A150">
        <f t="shared" si="22"/>
        <v>2.580000000000002</v>
      </c>
      <c r="B150" s="2">
        <f t="shared" si="23"/>
        <v>1000</v>
      </c>
      <c r="C150" s="4">
        <f t="shared" si="16"/>
        <v>990.7836630708847</v>
      </c>
      <c r="D150" s="6">
        <f t="shared" si="24"/>
        <v>0.9907836630708847</v>
      </c>
      <c r="E150" s="2">
        <f t="shared" si="17"/>
        <v>1000</v>
      </c>
      <c r="F150" s="6">
        <f aca="true" t="shared" si="26" ref="F150:F213">(D150-B$11)/(B$9-B$11)</f>
        <v>0.9816772625663712</v>
      </c>
      <c r="G150" s="50">
        <f aca="true" t="shared" si="27" ref="G150:G213">IF(AND(ABS((D150-B$11)/(B$9-B$11))&gt;=N$10,G149&lt;N$10),N$10,IF(AND(ABS((D150-B$11)/(B$9-B$11))&gt;=N$9,G149&lt;N$9),N$9,IF(AND(ABS((D150-B$11)/(B$9-B$11))&gt;=N$8,G149&lt;N$8),N$8,ABS((D150-B$11)/(B$9-B$11)))))</f>
        <v>0.9816772625663712</v>
      </c>
      <c r="H150">
        <f t="shared" si="25"/>
        <v>2.580000000000002</v>
      </c>
    </row>
    <row r="151" spans="1:8" ht="12.75">
      <c r="A151">
        <f t="shared" si="22"/>
        <v>2.600000000000002</v>
      </c>
      <c r="B151" s="2">
        <f t="shared" si="23"/>
        <v>1000</v>
      </c>
      <c r="C151" s="4">
        <f aca="true" t="shared" si="28" ref="C151:C214">C150+(B$8*B$9-D150*(B$8-(B151-B150)/B$15))*B$15</f>
        <v>990.967989809467</v>
      </c>
      <c r="D151" s="6">
        <f t="shared" si="24"/>
        <v>0.990967989809467</v>
      </c>
      <c r="E151" s="2">
        <f aca="true" t="shared" si="29" ref="E151:E214">MAX(0,B$8-(B151-B150)/B$15)</f>
        <v>1000</v>
      </c>
      <c r="F151" s="6">
        <f t="shared" si="26"/>
        <v>0.9820437173150437</v>
      </c>
      <c r="G151" s="50">
        <f t="shared" si="27"/>
        <v>0.9820437173150437</v>
      </c>
      <c r="H151">
        <f t="shared" si="25"/>
        <v>2.600000000000002</v>
      </c>
    </row>
    <row r="152" spans="1:8" ht="12.75">
      <c r="A152">
        <f t="shared" si="22"/>
        <v>2.620000000000002</v>
      </c>
      <c r="B152" s="2">
        <f t="shared" si="23"/>
        <v>1000</v>
      </c>
      <c r="C152" s="4">
        <f t="shared" si="28"/>
        <v>991.1486300132776</v>
      </c>
      <c r="D152" s="6">
        <f t="shared" si="24"/>
        <v>0.9911486300132776</v>
      </c>
      <c r="E152" s="2">
        <f t="shared" si="29"/>
        <v>1000</v>
      </c>
      <c r="F152" s="6">
        <f t="shared" si="26"/>
        <v>0.9824028429687427</v>
      </c>
      <c r="G152" s="50">
        <f t="shared" si="27"/>
        <v>0.9824028429687427</v>
      </c>
      <c r="H152">
        <f t="shared" si="25"/>
        <v>2.620000000000002</v>
      </c>
    </row>
    <row r="153" spans="1:8" ht="12.75">
      <c r="A153">
        <f t="shared" si="22"/>
        <v>2.640000000000002</v>
      </c>
      <c r="B153" s="2">
        <f t="shared" si="23"/>
        <v>1000</v>
      </c>
      <c r="C153" s="4">
        <f t="shared" si="28"/>
        <v>991.3256574130121</v>
      </c>
      <c r="D153" s="6">
        <f t="shared" si="24"/>
        <v>0.991325657413012</v>
      </c>
      <c r="E153" s="2">
        <f t="shared" si="29"/>
        <v>1000</v>
      </c>
      <c r="F153" s="6">
        <f t="shared" si="26"/>
        <v>0.9827547861093678</v>
      </c>
      <c r="G153" s="50">
        <f t="shared" si="27"/>
        <v>0.9827547861093678</v>
      </c>
      <c r="H153">
        <f t="shared" si="25"/>
        <v>2.640000000000002</v>
      </c>
    </row>
    <row r="154" spans="1:8" ht="12.75">
      <c r="A154">
        <f t="shared" si="22"/>
        <v>2.660000000000002</v>
      </c>
      <c r="B154" s="2">
        <f t="shared" si="23"/>
        <v>1000</v>
      </c>
      <c r="C154" s="4">
        <f t="shared" si="28"/>
        <v>991.4991442647519</v>
      </c>
      <c r="D154" s="6">
        <f t="shared" si="24"/>
        <v>0.9914991442647518</v>
      </c>
      <c r="E154" s="2">
        <f t="shared" si="29"/>
        <v>1000</v>
      </c>
      <c r="F154" s="6">
        <f t="shared" si="26"/>
        <v>0.9830996903871806</v>
      </c>
      <c r="G154" s="50">
        <f t="shared" si="27"/>
        <v>0.9830996903871806</v>
      </c>
      <c r="H154">
        <f t="shared" si="25"/>
        <v>2.660000000000002</v>
      </c>
    </row>
    <row r="155" spans="1:8" ht="12.75">
      <c r="A155">
        <f t="shared" si="22"/>
        <v>2.680000000000002</v>
      </c>
      <c r="B155" s="2">
        <f t="shared" si="23"/>
        <v>1000</v>
      </c>
      <c r="C155" s="4">
        <f t="shared" si="28"/>
        <v>991.6691613794568</v>
      </c>
      <c r="D155" s="6">
        <f t="shared" si="24"/>
        <v>0.9916691613794568</v>
      </c>
      <c r="E155" s="2">
        <f t="shared" si="29"/>
        <v>1000</v>
      </c>
      <c r="F155" s="6">
        <f t="shared" si="26"/>
        <v>0.983437696579437</v>
      </c>
      <c r="G155" s="50">
        <f t="shared" si="27"/>
        <v>0.983437696579437</v>
      </c>
      <c r="H155">
        <f t="shared" si="25"/>
        <v>2.680000000000002</v>
      </c>
    </row>
    <row r="156" spans="1:8" ht="12.75">
      <c r="A156">
        <f t="shared" si="22"/>
        <v>2.700000000000002</v>
      </c>
      <c r="B156" s="2">
        <f t="shared" si="23"/>
        <v>1000</v>
      </c>
      <c r="C156" s="4">
        <f t="shared" si="28"/>
        <v>991.8357781518677</v>
      </c>
      <c r="D156" s="6">
        <f t="shared" si="24"/>
        <v>0.9918357781518676</v>
      </c>
      <c r="E156" s="2">
        <f t="shared" si="29"/>
        <v>1000</v>
      </c>
      <c r="F156" s="6">
        <f t="shared" si="26"/>
        <v>0.9837689426478482</v>
      </c>
      <c r="G156" s="50">
        <f t="shared" si="27"/>
        <v>0.9837689426478482</v>
      </c>
      <c r="H156">
        <f t="shared" si="25"/>
        <v>2.700000000000002</v>
      </c>
    </row>
    <row r="157" spans="1:8" ht="12.75">
      <c r="A157">
        <f t="shared" si="22"/>
        <v>2.720000000000002</v>
      </c>
      <c r="B157" s="2">
        <f t="shared" si="23"/>
        <v>1000</v>
      </c>
      <c r="C157" s="4">
        <f t="shared" si="28"/>
        <v>991.9990625888303</v>
      </c>
      <c r="D157" s="6">
        <f t="shared" si="24"/>
        <v>0.9919990625888303</v>
      </c>
      <c r="E157" s="2">
        <f t="shared" si="29"/>
        <v>1000</v>
      </c>
      <c r="F157" s="6">
        <f t="shared" si="26"/>
        <v>0.9840935637948912</v>
      </c>
      <c r="G157" s="50">
        <f t="shared" si="27"/>
        <v>0.9840935637948912</v>
      </c>
      <c r="H157">
        <f t="shared" si="25"/>
        <v>2.720000000000002</v>
      </c>
    </row>
    <row r="158" spans="1:8" ht="12.75">
      <c r="A158">
        <f t="shared" si="22"/>
        <v>2.740000000000002</v>
      </c>
      <c r="B158" s="2">
        <f t="shared" si="23"/>
        <v>1000</v>
      </c>
      <c r="C158" s="4">
        <f t="shared" si="28"/>
        <v>992.1590813370536</v>
      </c>
      <c r="D158" s="6">
        <f t="shared" si="24"/>
        <v>0.9921590813370537</v>
      </c>
      <c r="E158" s="2">
        <f t="shared" si="29"/>
        <v>1000</v>
      </c>
      <c r="F158" s="6">
        <f t="shared" si="26"/>
        <v>0.9844116925189934</v>
      </c>
      <c r="G158" s="50">
        <f t="shared" si="27"/>
        <v>0.9844116925189934</v>
      </c>
      <c r="H158">
        <f t="shared" si="25"/>
        <v>2.740000000000002</v>
      </c>
    </row>
    <row r="159" spans="1:8" ht="12.75">
      <c r="A159">
        <f t="shared" si="22"/>
        <v>2.760000000000002</v>
      </c>
      <c r="B159" s="2">
        <f t="shared" si="23"/>
        <v>1000</v>
      </c>
      <c r="C159" s="4">
        <f t="shared" si="28"/>
        <v>992.3158997103126</v>
      </c>
      <c r="D159" s="6">
        <f t="shared" si="24"/>
        <v>0.9923158997103125</v>
      </c>
      <c r="E159" s="2">
        <f t="shared" si="29"/>
        <v>1000</v>
      </c>
      <c r="F159" s="6">
        <f t="shared" si="26"/>
        <v>0.9847234586686134</v>
      </c>
      <c r="G159" s="50">
        <f t="shared" si="27"/>
        <v>0.9847234586686134</v>
      </c>
      <c r="H159">
        <f t="shared" si="25"/>
        <v>2.760000000000002</v>
      </c>
    </row>
    <row r="160" spans="1:8" ht="12.75">
      <c r="A160">
        <f t="shared" si="22"/>
        <v>2.780000000000002</v>
      </c>
      <c r="B160" s="2">
        <f t="shared" si="23"/>
        <v>1000</v>
      </c>
      <c r="C160" s="4">
        <f t="shared" si="28"/>
        <v>992.4695817161063</v>
      </c>
      <c r="D160" s="6">
        <f t="shared" si="24"/>
        <v>0.9924695817161063</v>
      </c>
      <c r="E160" s="2">
        <f t="shared" si="29"/>
        <v>1000</v>
      </c>
      <c r="F160" s="6">
        <f t="shared" si="26"/>
        <v>0.9850289894952412</v>
      </c>
      <c r="G160" s="50">
        <f t="shared" si="27"/>
        <v>0.9850289894952412</v>
      </c>
      <c r="H160">
        <f t="shared" si="25"/>
        <v>2.780000000000002</v>
      </c>
    </row>
    <row r="161" spans="1:8" ht="12.75">
      <c r="A161">
        <f t="shared" si="22"/>
        <v>2.800000000000002</v>
      </c>
      <c r="B161" s="2">
        <f t="shared" si="23"/>
        <v>1000</v>
      </c>
      <c r="C161" s="4">
        <f t="shared" si="28"/>
        <v>992.6201900817841</v>
      </c>
      <c r="D161" s="6">
        <f t="shared" si="24"/>
        <v>0.9926201900817841</v>
      </c>
      <c r="E161" s="2">
        <f t="shared" si="29"/>
        <v>1000</v>
      </c>
      <c r="F161" s="6">
        <f t="shared" si="26"/>
        <v>0.9853284097053363</v>
      </c>
      <c r="G161" s="50">
        <f t="shared" si="27"/>
        <v>0.9853284097053363</v>
      </c>
      <c r="H161">
        <f t="shared" si="25"/>
        <v>2.800000000000002</v>
      </c>
    </row>
    <row r="162" spans="1:8" ht="12.75">
      <c r="A162">
        <f t="shared" si="22"/>
        <v>2.820000000000002</v>
      </c>
      <c r="B162" s="2">
        <f t="shared" si="23"/>
        <v>1000</v>
      </c>
      <c r="C162" s="4">
        <f t="shared" si="28"/>
        <v>992.7677862801485</v>
      </c>
      <c r="D162" s="6">
        <f t="shared" si="24"/>
        <v>0.9927677862801485</v>
      </c>
      <c r="E162" s="2">
        <f t="shared" si="29"/>
        <v>1000</v>
      </c>
      <c r="F162" s="6">
        <f t="shared" si="26"/>
        <v>0.9856218415112297</v>
      </c>
      <c r="G162" s="50">
        <f t="shared" si="27"/>
        <v>0.9856218415112297</v>
      </c>
      <c r="H162">
        <f t="shared" si="25"/>
        <v>2.820000000000002</v>
      </c>
    </row>
    <row r="163" spans="1:8" ht="12.75">
      <c r="A163">
        <f t="shared" si="22"/>
        <v>2.840000000000002</v>
      </c>
      <c r="B163" s="2">
        <f t="shared" si="23"/>
        <v>1000</v>
      </c>
      <c r="C163" s="4">
        <f t="shared" si="28"/>
        <v>992.9124305545455</v>
      </c>
      <c r="D163" s="6">
        <f t="shared" si="24"/>
        <v>0.9929124305545455</v>
      </c>
      <c r="E163" s="2">
        <f t="shared" si="29"/>
        <v>1000</v>
      </c>
      <c r="F163" s="6">
        <f t="shared" si="26"/>
        <v>0.985909404681005</v>
      </c>
      <c r="G163" s="50">
        <f t="shared" si="27"/>
        <v>0.985909404681005</v>
      </c>
      <c r="H163">
        <f t="shared" si="25"/>
        <v>2.840000000000002</v>
      </c>
    </row>
    <row r="164" spans="1:8" ht="12.75">
      <c r="A164">
        <f t="shared" si="22"/>
        <v>2.860000000000002</v>
      </c>
      <c r="B164" s="2">
        <f t="shared" si="23"/>
        <v>1000</v>
      </c>
      <c r="C164" s="4">
        <f t="shared" si="28"/>
        <v>993.0541819434546</v>
      </c>
      <c r="D164" s="6">
        <f t="shared" si="24"/>
        <v>0.9930541819434546</v>
      </c>
      <c r="E164" s="2">
        <f t="shared" si="29"/>
        <v>1000</v>
      </c>
      <c r="F164" s="6">
        <f t="shared" si="26"/>
        <v>0.986191216587385</v>
      </c>
      <c r="G164" s="50">
        <f t="shared" si="27"/>
        <v>0.986191216587385</v>
      </c>
      <c r="H164">
        <f t="shared" si="25"/>
        <v>2.860000000000002</v>
      </c>
    </row>
    <row r="165" spans="1:8" ht="12.75">
      <c r="A165">
        <f t="shared" si="22"/>
        <v>2.880000000000002</v>
      </c>
      <c r="B165" s="2">
        <f t="shared" si="23"/>
        <v>1000</v>
      </c>
      <c r="C165" s="4">
        <f t="shared" si="28"/>
        <v>993.1930983045855</v>
      </c>
      <c r="D165" s="6">
        <f t="shared" si="24"/>
        <v>0.9931930983045856</v>
      </c>
      <c r="E165" s="2">
        <f t="shared" si="29"/>
        <v>1000</v>
      </c>
      <c r="F165" s="6">
        <f t="shared" si="26"/>
        <v>0.9864673922556373</v>
      </c>
      <c r="G165" s="50">
        <f t="shared" si="27"/>
        <v>0.9864673922556373</v>
      </c>
      <c r="H165">
        <f t="shared" si="25"/>
        <v>2.880000000000002</v>
      </c>
    </row>
    <row r="166" spans="1:8" ht="12.75">
      <c r="A166">
        <f t="shared" si="22"/>
        <v>2.900000000000002</v>
      </c>
      <c r="B166" s="2">
        <f>MIN(B$7,B165+(B$8-E165)*B$15)</f>
        <v>1000</v>
      </c>
      <c r="C166" s="4">
        <f t="shared" si="28"/>
        <v>993.3292363384938</v>
      </c>
      <c r="D166" s="6">
        <f t="shared" si="24"/>
        <v>0.9933292363384938</v>
      </c>
      <c r="E166" s="2">
        <f t="shared" si="29"/>
        <v>1000</v>
      </c>
      <c r="F166" s="6">
        <f t="shared" si="26"/>
        <v>0.9867380444105245</v>
      </c>
      <c r="G166" s="50">
        <f t="shared" si="27"/>
        <v>0.9867380444105245</v>
      </c>
      <c r="H166">
        <f t="shared" si="25"/>
        <v>2.900000000000002</v>
      </c>
    </row>
    <row r="167" spans="1:8" ht="12.75">
      <c r="A167">
        <f t="shared" si="22"/>
        <v>2.920000000000002</v>
      </c>
      <c r="B167" s="2">
        <f aca="true" t="shared" si="30" ref="B167:B230">MIN(B$7,B166+(B$8-E166)*B$15)</f>
        <v>1000</v>
      </c>
      <c r="C167" s="4">
        <f t="shared" si="28"/>
        <v>993.4626516117239</v>
      </c>
      <c r="D167" s="6">
        <f t="shared" si="24"/>
        <v>0.9934626516117239</v>
      </c>
      <c r="E167" s="2">
        <f t="shared" si="29"/>
        <v>1000</v>
      </c>
      <c r="F167" s="6">
        <f t="shared" si="26"/>
        <v>0.9870032835223138</v>
      </c>
      <c r="G167" s="50">
        <f t="shared" si="27"/>
        <v>0.9870032835223138</v>
      </c>
      <c r="H167">
        <f t="shared" si="25"/>
        <v>2.920000000000002</v>
      </c>
    </row>
    <row r="168" spans="1:8" ht="12.75">
      <c r="A168">
        <f t="shared" si="22"/>
        <v>2.940000000000002</v>
      </c>
      <c r="B168" s="2">
        <f t="shared" si="30"/>
        <v>1000</v>
      </c>
      <c r="C168" s="4">
        <f t="shared" si="28"/>
        <v>993.5933985794894</v>
      </c>
      <c r="D168" s="6">
        <f t="shared" si="24"/>
        <v>0.9935933985794894</v>
      </c>
      <c r="E168" s="2">
        <f t="shared" si="29"/>
        <v>1000</v>
      </c>
      <c r="F168" s="6">
        <f t="shared" si="26"/>
        <v>0.9872632178518675</v>
      </c>
      <c r="G168" s="50">
        <f t="shared" si="27"/>
        <v>0.9872632178518675</v>
      </c>
      <c r="H168">
        <f t="shared" si="25"/>
        <v>2.940000000000002</v>
      </c>
    </row>
    <row r="169" spans="1:8" ht="12.75">
      <c r="A169">
        <f t="shared" si="22"/>
        <v>2.960000000000002</v>
      </c>
      <c r="B169" s="2">
        <f t="shared" si="30"/>
        <v>1000</v>
      </c>
      <c r="C169" s="4">
        <f t="shared" si="28"/>
        <v>993.7215306078996</v>
      </c>
      <c r="D169" s="6">
        <f t="shared" si="24"/>
        <v>0.9937215306078996</v>
      </c>
      <c r="E169" s="2">
        <f t="shared" si="29"/>
        <v>1000</v>
      </c>
      <c r="F169" s="6">
        <f t="shared" si="26"/>
        <v>0.9875179534948302</v>
      </c>
      <c r="G169" s="50">
        <f t="shared" si="27"/>
        <v>0.9875179534948302</v>
      </c>
      <c r="H169">
        <f t="shared" si="25"/>
        <v>2.960000000000002</v>
      </c>
    </row>
    <row r="170" spans="1:8" ht="12.75">
      <c r="A170">
        <f t="shared" si="22"/>
        <v>2.980000000000002</v>
      </c>
      <c r="B170" s="2">
        <f t="shared" si="30"/>
        <v>1000</v>
      </c>
      <c r="C170" s="4">
        <f t="shared" si="28"/>
        <v>993.8470999957416</v>
      </c>
      <c r="D170" s="6">
        <f t="shared" si="24"/>
        <v>0.9938470999957416</v>
      </c>
      <c r="E170" s="2">
        <f t="shared" si="29"/>
        <v>1000</v>
      </c>
      <c r="F170" s="6">
        <f t="shared" si="26"/>
        <v>0.9877675944249337</v>
      </c>
      <c r="G170" s="50">
        <f t="shared" si="27"/>
        <v>0.9877675944249337</v>
      </c>
      <c r="H170">
        <f t="shared" si="25"/>
        <v>2.980000000000002</v>
      </c>
    </row>
    <row r="171" spans="1:8" ht="12.75">
      <c r="A171">
        <f t="shared" si="22"/>
        <v>3.000000000000002</v>
      </c>
      <c r="B171" s="2">
        <f t="shared" si="30"/>
        <v>1000</v>
      </c>
      <c r="C171" s="4">
        <f t="shared" si="28"/>
        <v>993.9701579958268</v>
      </c>
      <c r="D171" s="6">
        <f t="shared" si="24"/>
        <v>0.9939701579958268</v>
      </c>
      <c r="E171" s="2">
        <f t="shared" si="29"/>
        <v>1000</v>
      </c>
      <c r="F171" s="6">
        <f t="shared" si="26"/>
        <v>0.9880122425364349</v>
      </c>
      <c r="G171" s="50">
        <f t="shared" si="27"/>
        <v>0.9880122425364349</v>
      </c>
      <c r="H171">
        <f t="shared" si="25"/>
        <v>3.000000000000002</v>
      </c>
    </row>
    <row r="172" spans="1:8" ht="12.75">
      <c r="A172">
        <f t="shared" si="22"/>
        <v>3.0200000000000022</v>
      </c>
      <c r="B172" s="2">
        <f t="shared" si="30"/>
        <v>1000</v>
      </c>
      <c r="C172" s="4">
        <f t="shared" si="28"/>
        <v>994.0907548359103</v>
      </c>
      <c r="D172" s="6">
        <f t="shared" si="24"/>
        <v>0.9940907548359103</v>
      </c>
      <c r="E172" s="2">
        <f t="shared" si="29"/>
        <v>1000</v>
      </c>
      <c r="F172" s="6">
        <f t="shared" si="26"/>
        <v>0.9882519976857063</v>
      </c>
      <c r="G172" s="50">
        <f t="shared" si="27"/>
        <v>0.9882519976857063</v>
      </c>
      <c r="H172">
        <f t="shared" si="25"/>
        <v>3.0200000000000022</v>
      </c>
    </row>
    <row r="173" spans="1:8" ht="12.75">
      <c r="A173">
        <f t="shared" si="22"/>
        <v>3.0400000000000023</v>
      </c>
      <c r="B173" s="2">
        <f t="shared" si="30"/>
        <v>1000</v>
      </c>
      <c r="C173" s="4">
        <f t="shared" si="28"/>
        <v>994.208939739192</v>
      </c>
      <c r="D173" s="6">
        <f t="shared" si="24"/>
        <v>0.994208939739192</v>
      </c>
      <c r="E173" s="2">
        <f t="shared" si="29"/>
        <v>1000</v>
      </c>
      <c r="F173" s="6">
        <f t="shared" si="26"/>
        <v>0.988486957731992</v>
      </c>
      <c r="G173" s="50">
        <f t="shared" si="27"/>
        <v>0.988486957731992</v>
      </c>
      <c r="H173">
        <f t="shared" si="25"/>
        <v>3.0400000000000023</v>
      </c>
    </row>
    <row r="174" spans="1:8" ht="12.75">
      <c r="A174">
        <f t="shared" si="22"/>
        <v>3.0600000000000023</v>
      </c>
      <c r="B174" s="2">
        <f t="shared" si="30"/>
        <v>1000</v>
      </c>
      <c r="C174" s="4">
        <f t="shared" si="28"/>
        <v>994.3247609444082</v>
      </c>
      <c r="D174" s="6">
        <f t="shared" si="24"/>
        <v>0.9943247609444082</v>
      </c>
      <c r="E174" s="2">
        <f t="shared" si="29"/>
        <v>1000</v>
      </c>
      <c r="F174" s="6">
        <f t="shared" si="26"/>
        <v>0.9887172185773524</v>
      </c>
      <c r="G174" s="50">
        <f t="shared" si="27"/>
        <v>0.9887172185773524</v>
      </c>
      <c r="H174">
        <f t="shared" si="25"/>
        <v>3.0600000000000023</v>
      </c>
    </row>
    <row r="175" spans="1:8" ht="12.75">
      <c r="A175">
        <f t="shared" si="22"/>
        <v>3.0800000000000023</v>
      </c>
      <c r="B175" s="2">
        <f t="shared" si="30"/>
        <v>1000</v>
      </c>
      <c r="C175" s="4">
        <f t="shared" si="28"/>
        <v>994.4382657255201</v>
      </c>
      <c r="D175" s="6">
        <f t="shared" si="24"/>
        <v>0.9944382657255201</v>
      </c>
      <c r="E175" s="2">
        <f t="shared" si="29"/>
        <v>1000</v>
      </c>
      <c r="F175" s="6">
        <f t="shared" si="26"/>
        <v>0.9889428742058053</v>
      </c>
      <c r="G175" s="50">
        <f t="shared" si="27"/>
        <v>0.9889428742058053</v>
      </c>
      <c r="H175">
        <f t="shared" si="25"/>
        <v>3.0800000000000023</v>
      </c>
    </row>
    <row r="176" spans="1:8" ht="12.75">
      <c r="A176">
        <f t="shared" si="22"/>
        <v>3.1000000000000023</v>
      </c>
      <c r="B176" s="2">
        <f t="shared" si="30"/>
        <v>1000</v>
      </c>
      <c r="C176" s="4">
        <f t="shared" si="28"/>
        <v>994.5495004110097</v>
      </c>
      <c r="D176" s="6">
        <f t="shared" si="24"/>
        <v>0.9945495004110098</v>
      </c>
      <c r="E176" s="2">
        <f t="shared" si="29"/>
        <v>1000</v>
      </c>
      <c r="F176" s="6">
        <f t="shared" si="26"/>
        <v>0.9891640167216894</v>
      </c>
      <c r="G176" s="50">
        <f t="shared" si="27"/>
        <v>0.9891640167216894</v>
      </c>
      <c r="H176">
        <f t="shared" si="25"/>
        <v>3.1000000000000023</v>
      </c>
    </row>
    <row r="177" spans="1:8" ht="12.75">
      <c r="A177">
        <f t="shared" si="22"/>
        <v>3.1200000000000023</v>
      </c>
      <c r="B177" s="2">
        <f t="shared" si="30"/>
        <v>1000</v>
      </c>
      <c r="C177" s="4">
        <f t="shared" si="28"/>
        <v>994.6585104027895</v>
      </c>
      <c r="D177" s="6">
        <f t="shared" si="24"/>
        <v>0.9946585104027895</v>
      </c>
      <c r="E177" s="2">
        <f t="shared" si="29"/>
        <v>1000</v>
      </c>
      <c r="F177" s="6">
        <f t="shared" si="26"/>
        <v>0.9893807363872555</v>
      </c>
      <c r="G177" s="50">
        <f t="shared" si="27"/>
        <v>0.9893807363872555</v>
      </c>
      <c r="H177">
        <f t="shared" si="25"/>
        <v>3.1200000000000023</v>
      </c>
    </row>
    <row r="178" spans="1:8" ht="12.75">
      <c r="A178">
        <f t="shared" si="22"/>
        <v>3.1400000000000023</v>
      </c>
      <c r="B178" s="2">
        <f t="shared" si="30"/>
        <v>1000</v>
      </c>
      <c r="C178" s="4">
        <f t="shared" si="28"/>
        <v>994.7653401947337</v>
      </c>
      <c r="D178" s="6">
        <f t="shared" si="24"/>
        <v>0.9947653401947336</v>
      </c>
      <c r="E178" s="2">
        <f t="shared" si="29"/>
        <v>1000</v>
      </c>
      <c r="F178" s="6">
        <f t="shared" si="26"/>
        <v>0.9895931216595102</v>
      </c>
      <c r="G178" s="50">
        <f t="shared" si="27"/>
        <v>0.9895931216595102</v>
      </c>
      <c r="H178">
        <f t="shared" si="25"/>
        <v>3.1400000000000023</v>
      </c>
    </row>
    <row r="179" spans="1:8" ht="12.75">
      <c r="A179">
        <f t="shared" si="22"/>
        <v>3.1600000000000024</v>
      </c>
      <c r="B179" s="2">
        <f t="shared" si="30"/>
        <v>1000</v>
      </c>
      <c r="C179" s="4">
        <f t="shared" si="28"/>
        <v>994.870033390839</v>
      </c>
      <c r="D179" s="6">
        <f t="shared" si="24"/>
        <v>0.994870033390839</v>
      </c>
      <c r="E179" s="2">
        <f t="shared" si="29"/>
        <v>1000</v>
      </c>
      <c r="F179" s="6">
        <f t="shared" si="26"/>
        <v>0.9898012592263201</v>
      </c>
      <c r="G179" s="50">
        <f t="shared" si="27"/>
        <v>0.9898012592263201</v>
      </c>
      <c r="H179">
        <f t="shared" si="25"/>
        <v>3.1600000000000024</v>
      </c>
    </row>
    <row r="180" spans="1:8" ht="12.75">
      <c r="A180">
        <f t="shared" si="22"/>
        <v>3.1800000000000024</v>
      </c>
      <c r="B180" s="2">
        <f t="shared" si="30"/>
        <v>1000</v>
      </c>
      <c r="C180" s="4">
        <f t="shared" si="28"/>
        <v>994.9726327230222</v>
      </c>
      <c r="D180" s="6">
        <f t="shared" si="24"/>
        <v>0.9949726327230223</v>
      </c>
      <c r="E180" s="2">
        <f t="shared" si="29"/>
        <v>1000</v>
      </c>
      <c r="F180" s="6">
        <f t="shared" si="26"/>
        <v>0.9900052340417937</v>
      </c>
      <c r="G180" s="50">
        <f t="shared" si="27"/>
        <v>0.99</v>
      </c>
      <c r="H180">
        <f t="shared" si="25"/>
        <v>3.1800000000000024</v>
      </c>
    </row>
    <row r="181" spans="1:8" ht="12.75">
      <c r="A181">
        <f t="shared" si="22"/>
        <v>3.2000000000000024</v>
      </c>
      <c r="B181" s="2">
        <f t="shared" si="30"/>
        <v>1000</v>
      </c>
      <c r="C181" s="4">
        <f t="shared" si="28"/>
        <v>995.0731800685618</v>
      </c>
      <c r="D181" s="6">
        <f t="shared" si="24"/>
        <v>0.9950731800685618</v>
      </c>
      <c r="E181" s="2">
        <f t="shared" si="29"/>
        <v>1000</v>
      </c>
      <c r="F181" s="6">
        <f t="shared" si="26"/>
        <v>0.990205129360958</v>
      </c>
      <c r="G181" s="50">
        <f t="shared" si="27"/>
        <v>0.990205129360958</v>
      </c>
      <c r="H181">
        <f t="shared" si="25"/>
        <v>3.2000000000000024</v>
      </c>
    </row>
    <row r="182" spans="1:8" ht="12.75">
      <c r="A182">
        <f t="shared" si="22"/>
        <v>3.2200000000000024</v>
      </c>
      <c r="B182" s="2">
        <f t="shared" si="30"/>
        <v>1000</v>
      </c>
      <c r="C182" s="4">
        <f t="shared" si="28"/>
        <v>995.1717164671905</v>
      </c>
      <c r="D182" s="6">
        <f t="shared" si="24"/>
        <v>0.9951717164671906</v>
      </c>
      <c r="E182" s="2">
        <f t="shared" si="29"/>
        <v>1000</v>
      </c>
      <c r="F182" s="6">
        <f t="shared" si="26"/>
        <v>0.9904010267737388</v>
      </c>
      <c r="G182" s="50">
        <f t="shared" si="27"/>
        <v>0.9904010267737388</v>
      </c>
      <c r="H182">
        <f t="shared" si="25"/>
        <v>3.2200000000000024</v>
      </c>
    </row>
    <row r="183" spans="1:8" ht="12.75">
      <c r="A183">
        <f t="shared" si="22"/>
        <v>3.2400000000000024</v>
      </c>
      <c r="B183" s="2">
        <f t="shared" si="30"/>
        <v>1000</v>
      </c>
      <c r="C183" s="4">
        <f t="shared" si="28"/>
        <v>995.2682821378468</v>
      </c>
      <c r="D183" s="6">
        <f t="shared" si="24"/>
        <v>0.9952682821378468</v>
      </c>
      <c r="E183" s="2">
        <f t="shared" si="29"/>
        <v>1000</v>
      </c>
      <c r="F183" s="6">
        <f t="shared" si="26"/>
        <v>0.990593006238264</v>
      </c>
      <c r="G183" s="50">
        <f t="shared" si="27"/>
        <v>0.990593006238264</v>
      </c>
      <c r="H183">
        <f t="shared" si="25"/>
        <v>3.2400000000000024</v>
      </c>
    </row>
    <row r="184" spans="1:8" ht="12.75">
      <c r="A184">
        <f t="shared" si="22"/>
        <v>3.2600000000000025</v>
      </c>
      <c r="B184" s="2">
        <f t="shared" si="30"/>
        <v>1000</v>
      </c>
      <c r="C184" s="4">
        <f t="shared" si="28"/>
        <v>995.3629164950898</v>
      </c>
      <c r="D184" s="6">
        <f t="shared" si="24"/>
        <v>0.9953629164950899</v>
      </c>
      <c r="E184" s="2">
        <f t="shared" si="29"/>
        <v>1000</v>
      </c>
      <c r="F184" s="6">
        <f t="shared" si="26"/>
        <v>0.9907811461134988</v>
      </c>
      <c r="G184" s="50">
        <f t="shared" si="27"/>
        <v>0.9907811461134988</v>
      </c>
      <c r="H184">
        <f t="shared" si="25"/>
        <v>3.2600000000000025</v>
      </c>
    </row>
    <row r="185" spans="1:8" ht="12.75">
      <c r="A185">
        <f t="shared" si="22"/>
        <v>3.2800000000000025</v>
      </c>
      <c r="B185" s="2">
        <f t="shared" si="30"/>
        <v>1000</v>
      </c>
      <c r="C185" s="4">
        <f t="shared" si="28"/>
        <v>995.4556581651881</v>
      </c>
      <c r="D185" s="6">
        <f t="shared" si="24"/>
        <v>0.9954556581651881</v>
      </c>
      <c r="E185" s="2">
        <f t="shared" si="29"/>
        <v>1000</v>
      </c>
      <c r="F185" s="6">
        <f t="shared" si="26"/>
        <v>0.9909655231912289</v>
      </c>
      <c r="G185" s="50">
        <f t="shared" si="27"/>
        <v>0.9909655231912289</v>
      </c>
      <c r="H185">
        <f t="shared" si="25"/>
        <v>3.2800000000000025</v>
      </c>
    </row>
    <row r="186" spans="1:8" ht="12.75">
      <c r="A186">
        <f t="shared" si="22"/>
        <v>3.3000000000000025</v>
      </c>
      <c r="B186" s="2">
        <f t="shared" si="30"/>
        <v>1000</v>
      </c>
      <c r="C186" s="4">
        <f t="shared" si="28"/>
        <v>995.5465450018843</v>
      </c>
      <c r="D186" s="6">
        <f t="shared" si="24"/>
        <v>0.9955465450018843</v>
      </c>
      <c r="E186" s="2">
        <f t="shared" si="29"/>
        <v>1000</v>
      </c>
      <c r="F186" s="6">
        <f t="shared" si="26"/>
        <v>0.9911462127274042</v>
      </c>
      <c r="G186" s="50">
        <f t="shared" si="27"/>
        <v>0.9911462127274042</v>
      </c>
      <c r="H186">
        <f t="shared" si="25"/>
        <v>3.3000000000000025</v>
      </c>
    </row>
    <row r="187" spans="1:8" ht="12.75">
      <c r="A187">
        <f t="shared" si="22"/>
        <v>3.3200000000000025</v>
      </c>
      <c r="B187" s="2">
        <f t="shared" si="30"/>
        <v>1000</v>
      </c>
      <c r="C187" s="4">
        <f t="shared" si="28"/>
        <v>995.6356141018466</v>
      </c>
      <c r="D187" s="6">
        <f t="shared" si="24"/>
        <v>0.9956356141018466</v>
      </c>
      <c r="E187" s="2">
        <f t="shared" si="29"/>
        <v>1000</v>
      </c>
      <c r="F187" s="6">
        <f t="shared" si="26"/>
        <v>0.9913232884728561</v>
      </c>
      <c r="G187" s="50">
        <f t="shared" si="27"/>
        <v>0.9913232884728561</v>
      </c>
      <c r="H187">
        <f t="shared" si="25"/>
        <v>3.3200000000000025</v>
      </c>
    </row>
    <row r="188" spans="1:8" ht="12.75">
      <c r="A188">
        <f t="shared" si="22"/>
        <v>3.3400000000000025</v>
      </c>
      <c r="B188" s="2">
        <f t="shared" si="30"/>
        <v>1000</v>
      </c>
      <c r="C188" s="4">
        <f t="shared" si="28"/>
        <v>995.7229018198096</v>
      </c>
      <c r="D188" s="6">
        <f t="shared" si="24"/>
        <v>0.9957229018198096</v>
      </c>
      <c r="E188" s="2">
        <f t="shared" si="29"/>
        <v>1000</v>
      </c>
      <c r="F188" s="6">
        <f t="shared" si="26"/>
        <v>0.9914968227033988</v>
      </c>
      <c r="G188" s="50">
        <f t="shared" si="27"/>
        <v>0.9914968227033988</v>
      </c>
      <c r="H188">
        <f t="shared" si="25"/>
        <v>3.3400000000000025</v>
      </c>
    </row>
    <row r="189" spans="1:8" ht="12.75">
      <c r="A189">
        <f t="shared" si="22"/>
        <v>3.3600000000000025</v>
      </c>
      <c r="B189" s="2">
        <f t="shared" si="30"/>
        <v>1000</v>
      </c>
      <c r="C189" s="4">
        <f t="shared" si="28"/>
        <v>995.8084437834134</v>
      </c>
      <c r="D189" s="6">
        <f t="shared" si="24"/>
        <v>0.9958084437834134</v>
      </c>
      <c r="E189" s="2">
        <f t="shared" si="29"/>
        <v>1000</v>
      </c>
      <c r="F189" s="6">
        <f t="shared" si="26"/>
        <v>0.9916668862493307</v>
      </c>
      <c r="G189" s="50">
        <f t="shared" si="27"/>
        <v>0.9916668862493307</v>
      </c>
      <c r="H189">
        <f t="shared" si="25"/>
        <v>3.3600000000000025</v>
      </c>
    </row>
    <row r="190" spans="1:8" ht="12.75">
      <c r="A190">
        <f t="shared" si="22"/>
        <v>3.3800000000000026</v>
      </c>
      <c r="B190" s="2">
        <f t="shared" si="30"/>
        <v>1000</v>
      </c>
      <c r="C190" s="4">
        <f t="shared" si="28"/>
        <v>995.8922749077451</v>
      </c>
      <c r="D190" s="6">
        <f t="shared" si="24"/>
        <v>0.9958922749077451</v>
      </c>
      <c r="E190" s="2">
        <f t="shared" si="29"/>
        <v>1000</v>
      </c>
      <c r="F190" s="6">
        <f t="shared" si="26"/>
        <v>0.9918335485243441</v>
      </c>
      <c r="G190" s="50">
        <f t="shared" si="27"/>
        <v>0.9918335485243441</v>
      </c>
      <c r="H190">
        <f t="shared" si="25"/>
        <v>3.3800000000000026</v>
      </c>
    </row>
    <row r="191" spans="1:8" ht="12.75">
      <c r="A191">
        <f t="shared" si="22"/>
        <v>3.4000000000000026</v>
      </c>
      <c r="B191" s="2">
        <f t="shared" si="30"/>
        <v>1000</v>
      </c>
      <c r="C191" s="4">
        <f t="shared" si="28"/>
        <v>995.9744294095902</v>
      </c>
      <c r="D191" s="6">
        <f t="shared" si="24"/>
        <v>0.9959744294095902</v>
      </c>
      <c r="E191" s="2">
        <f t="shared" si="29"/>
        <v>1000</v>
      </c>
      <c r="F191" s="6">
        <f t="shared" si="26"/>
        <v>0.9919968775538573</v>
      </c>
      <c r="G191" s="50">
        <f t="shared" si="27"/>
        <v>0.9919968775538573</v>
      </c>
      <c r="H191">
        <f t="shared" si="25"/>
        <v>3.4000000000000026</v>
      </c>
    </row>
    <row r="192" spans="1:8" ht="12.75">
      <c r="A192">
        <f t="shared" si="22"/>
        <v>3.4200000000000026</v>
      </c>
      <c r="B192" s="2">
        <f t="shared" si="30"/>
        <v>1000</v>
      </c>
      <c r="C192" s="4">
        <f t="shared" si="28"/>
        <v>996.0549408213984</v>
      </c>
      <c r="D192" s="6">
        <f t="shared" si="24"/>
        <v>0.9960549408213984</v>
      </c>
      <c r="E192" s="2">
        <f t="shared" si="29"/>
        <v>1000</v>
      </c>
      <c r="F192" s="6">
        <f t="shared" si="26"/>
        <v>0.9921569400027802</v>
      </c>
      <c r="G192" s="50">
        <f t="shared" si="27"/>
        <v>0.9921569400027802</v>
      </c>
      <c r="H192">
        <f t="shared" si="25"/>
        <v>3.4200000000000026</v>
      </c>
    </row>
    <row r="193" spans="1:8" ht="12.75">
      <c r="A193">
        <f t="shared" si="22"/>
        <v>3.4400000000000026</v>
      </c>
      <c r="B193" s="2">
        <f t="shared" si="30"/>
        <v>1000</v>
      </c>
      <c r="C193" s="4">
        <f t="shared" si="28"/>
        <v>996.1338420049705</v>
      </c>
      <c r="D193" s="6">
        <f t="shared" si="24"/>
        <v>0.9961338420049705</v>
      </c>
      <c r="E193" s="2">
        <f t="shared" si="29"/>
        <v>1000</v>
      </c>
      <c r="F193" s="6">
        <f t="shared" si="26"/>
        <v>0.9923138012027246</v>
      </c>
      <c r="G193" s="50">
        <f t="shared" si="27"/>
        <v>0.9923138012027246</v>
      </c>
      <c r="H193">
        <f t="shared" si="25"/>
        <v>3.4400000000000026</v>
      </c>
    </row>
    <row r="194" spans="1:8" ht="12.75">
      <c r="A194">
        <f t="shared" si="22"/>
        <v>3.4600000000000026</v>
      </c>
      <c r="B194" s="2">
        <f t="shared" si="30"/>
        <v>1000</v>
      </c>
      <c r="C194" s="4">
        <f t="shared" si="28"/>
        <v>996.2111651648711</v>
      </c>
      <c r="D194" s="6">
        <f t="shared" si="24"/>
        <v>0.9962111651648711</v>
      </c>
      <c r="E194" s="2">
        <f t="shared" si="29"/>
        <v>1000</v>
      </c>
      <c r="F194" s="6">
        <f t="shared" si="26"/>
        <v>0.9924675251786701</v>
      </c>
      <c r="G194" s="50">
        <f t="shared" si="27"/>
        <v>0.9924675251786701</v>
      </c>
      <c r="H194">
        <f t="shared" si="25"/>
        <v>3.4600000000000026</v>
      </c>
    </row>
    <row r="195" spans="1:8" ht="12.75">
      <c r="A195">
        <f t="shared" si="22"/>
        <v>3.4800000000000026</v>
      </c>
      <c r="B195" s="2">
        <f t="shared" si="30"/>
        <v>1000</v>
      </c>
      <c r="C195" s="4">
        <f t="shared" si="28"/>
        <v>996.2869418615737</v>
      </c>
      <c r="D195" s="6">
        <f t="shared" si="24"/>
        <v>0.9962869418615737</v>
      </c>
      <c r="E195" s="2">
        <f t="shared" si="29"/>
        <v>1000</v>
      </c>
      <c r="F195" s="6">
        <f t="shared" si="26"/>
        <v>0.9926181746750969</v>
      </c>
      <c r="G195" s="50">
        <f t="shared" si="27"/>
        <v>0.9926181746750969</v>
      </c>
      <c r="H195">
        <f t="shared" si="25"/>
        <v>3.4800000000000026</v>
      </c>
    </row>
    <row r="196" spans="1:8" ht="12.75">
      <c r="A196">
        <f t="shared" si="22"/>
        <v>3.5000000000000027</v>
      </c>
      <c r="B196" s="2">
        <f t="shared" si="30"/>
        <v>1000</v>
      </c>
      <c r="C196" s="4">
        <f t="shared" si="28"/>
        <v>996.3612030243422</v>
      </c>
      <c r="D196" s="6">
        <f t="shared" si="24"/>
        <v>0.9963612030243422</v>
      </c>
      <c r="E196" s="2">
        <f t="shared" si="29"/>
        <v>1000</v>
      </c>
      <c r="F196" s="6">
        <f t="shared" si="26"/>
        <v>0.9927658111815948</v>
      </c>
      <c r="G196" s="50">
        <f t="shared" si="27"/>
        <v>0.9927658111815948</v>
      </c>
      <c r="H196">
        <f t="shared" si="25"/>
        <v>3.5000000000000027</v>
      </c>
    </row>
    <row r="197" spans="1:8" ht="12.75">
      <c r="A197">
        <f t="shared" si="22"/>
        <v>3.5200000000000027</v>
      </c>
      <c r="B197" s="2">
        <f t="shared" si="30"/>
        <v>1000</v>
      </c>
      <c r="C197" s="4">
        <f t="shared" si="28"/>
        <v>996.4339789638553</v>
      </c>
      <c r="D197" s="6">
        <f t="shared" si="24"/>
        <v>0.9964339789638553</v>
      </c>
      <c r="E197" s="2">
        <f t="shared" si="29"/>
        <v>1000</v>
      </c>
      <c r="F197" s="6">
        <f t="shared" si="26"/>
        <v>0.9929104949579629</v>
      </c>
      <c r="G197" s="50">
        <f t="shared" si="27"/>
        <v>0.9929104949579629</v>
      </c>
      <c r="H197">
        <f t="shared" si="25"/>
        <v>3.5200000000000027</v>
      </c>
    </row>
    <row r="198" spans="1:8" ht="12.75">
      <c r="A198">
        <f t="shared" si="22"/>
        <v>3.5400000000000027</v>
      </c>
      <c r="B198" s="2">
        <f t="shared" si="30"/>
        <v>1000</v>
      </c>
      <c r="C198" s="4">
        <f t="shared" si="28"/>
        <v>996.5052993845783</v>
      </c>
      <c r="D198" s="6">
        <f t="shared" si="24"/>
        <v>0.9965052993845783</v>
      </c>
      <c r="E198" s="2">
        <f t="shared" si="29"/>
        <v>1000</v>
      </c>
      <c r="F198" s="6">
        <f t="shared" si="26"/>
        <v>0.9930522850588038</v>
      </c>
      <c r="G198" s="50">
        <f t="shared" si="27"/>
        <v>0.9930522850588038</v>
      </c>
      <c r="H198">
        <f t="shared" si="25"/>
        <v>3.5400000000000027</v>
      </c>
    </row>
    <row r="199" spans="1:8" ht="12.75">
      <c r="A199">
        <f t="shared" si="22"/>
        <v>3.5600000000000027</v>
      </c>
      <c r="B199" s="2">
        <f t="shared" si="30"/>
        <v>1000</v>
      </c>
      <c r="C199" s="4">
        <f t="shared" si="28"/>
        <v>996.5751933968867</v>
      </c>
      <c r="D199" s="6">
        <f t="shared" si="24"/>
        <v>0.9965751933968867</v>
      </c>
      <c r="E199" s="2">
        <f t="shared" si="29"/>
        <v>1000</v>
      </c>
      <c r="F199" s="6">
        <f t="shared" si="26"/>
        <v>0.9931912393576277</v>
      </c>
      <c r="G199" s="50">
        <f t="shared" si="27"/>
        <v>0.9931912393576277</v>
      </c>
      <c r="H199">
        <f t="shared" si="25"/>
        <v>3.5600000000000027</v>
      </c>
    </row>
    <row r="200" spans="1:8" ht="12.75">
      <c r="A200">
        <f t="shared" si="22"/>
        <v>3.5800000000000027</v>
      </c>
      <c r="B200" s="2">
        <f t="shared" si="30"/>
        <v>1000</v>
      </c>
      <c r="C200" s="4">
        <f t="shared" si="28"/>
        <v>996.6436895289489</v>
      </c>
      <c r="D200" s="6">
        <f t="shared" si="24"/>
        <v>0.9966436895289489</v>
      </c>
      <c r="E200" s="2">
        <f t="shared" si="29"/>
        <v>1000</v>
      </c>
      <c r="F200" s="6">
        <f t="shared" si="26"/>
        <v>0.9933274145704749</v>
      </c>
      <c r="G200" s="50">
        <f t="shared" si="27"/>
        <v>0.9933274145704749</v>
      </c>
      <c r="H200">
        <f t="shared" si="25"/>
        <v>3.5800000000000027</v>
      </c>
    </row>
    <row r="201" spans="1:8" ht="12.75">
      <c r="A201">
        <f t="shared" si="22"/>
        <v>3.6000000000000028</v>
      </c>
      <c r="B201" s="2">
        <f t="shared" si="30"/>
        <v>1000</v>
      </c>
      <c r="C201" s="4">
        <f t="shared" si="28"/>
        <v>996.71081573837</v>
      </c>
      <c r="D201" s="6">
        <f t="shared" si="24"/>
        <v>0.99671081573837</v>
      </c>
      <c r="E201" s="2">
        <f t="shared" si="29"/>
        <v>1000</v>
      </c>
      <c r="F201" s="6">
        <f t="shared" si="26"/>
        <v>0.9934608662790655</v>
      </c>
      <c r="G201" s="50">
        <f t="shared" si="27"/>
        <v>0.9934608662790655</v>
      </c>
      <c r="H201">
        <f t="shared" si="25"/>
        <v>3.6000000000000028</v>
      </c>
    </row>
    <row r="202" spans="1:8" ht="12.75">
      <c r="A202">
        <f t="shared" si="22"/>
        <v>3.6200000000000028</v>
      </c>
      <c r="B202" s="2">
        <f t="shared" si="30"/>
        <v>1000</v>
      </c>
      <c r="C202" s="4">
        <f t="shared" si="28"/>
        <v>996.7765994236026</v>
      </c>
      <c r="D202" s="6">
        <f t="shared" si="24"/>
        <v>0.9967765994236026</v>
      </c>
      <c r="E202" s="2">
        <f t="shared" si="29"/>
        <v>1000</v>
      </c>
      <c r="F202" s="6">
        <f t="shared" si="26"/>
        <v>0.9935916489534844</v>
      </c>
      <c r="G202" s="50">
        <f t="shared" si="27"/>
        <v>0.9935916489534844</v>
      </c>
      <c r="H202">
        <f t="shared" si="25"/>
        <v>3.6200000000000028</v>
      </c>
    </row>
    <row r="203" spans="1:8" ht="12.75">
      <c r="A203">
        <f t="shared" si="22"/>
        <v>3.640000000000003</v>
      </c>
      <c r="B203" s="2">
        <f t="shared" si="30"/>
        <v>1000</v>
      </c>
      <c r="C203" s="4">
        <f t="shared" si="28"/>
        <v>996.8410674351306</v>
      </c>
      <c r="D203" s="6">
        <f t="shared" si="24"/>
        <v>0.9968410674351307</v>
      </c>
      <c r="E203" s="2">
        <f t="shared" si="29"/>
        <v>1000</v>
      </c>
      <c r="F203" s="6">
        <f t="shared" si="26"/>
        <v>0.9937198159744148</v>
      </c>
      <c r="G203" s="50">
        <f t="shared" si="27"/>
        <v>0.9937198159744148</v>
      </c>
      <c r="H203">
        <f t="shared" si="25"/>
        <v>3.640000000000003</v>
      </c>
    </row>
    <row r="204" spans="1:8" ht="12.75">
      <c r="A204">
        <f aca="true" t="shared" si="31" ref="A204:A267">A203+B$15</f>
        <v>3.660000000000003</v>
      </c>
      <c r="B204" s="2">
        <f t="shared" si="30"/>
        <v>1000</v>
      </c>
      <c r="C204" s="4">
        <f t="shared" si="28"/>
        <v>996.904246086428</v>
      </c>
      <c r="D204" s="6">
        <f aca="true" t="shared" si="32" ref="D204:D267">C204/B204</f>
        <v>0.996904246086428</v>
      </c>
      <c r="E204" s="2">
        <f t="shared" si="29"/>
        <v>1000</v>
      </c>
      <c r="F204" s="6">
        <f t="shared" si="26"/>
        <v>0.9938454196549265</v>
      </c>
      <c r="G204" s="50">
        <f t="shared" si="27"/>
        <v>0.9938454196549265</v>
      </c>
      <c r="H204">
        <f t="shared" si="25"/>
        <v>3.660000000000003</v>
      </c>
    </row>
    <row r="205" spans="1:8" ht="12.75">
      <c r="A205">
        <f t="shared" si="31"/>
        <v>3.680000000000003</v>
      </c>
      <c r="B205" s="2">
        <f t="shared" si="30"/>
        <v>1000</v>
      </c>
      <c r="C205" s="4">
        <f t="shared" si="28"/>
        <v>996.9661611646994</v>
      </c>
      <c r="D205" s="6">
        <f t="shared" si="32"/>
        <v>0.9969661611646994</v>
      </c>
      <c r="E205" s="2">
        <f t="shared" si="29"/>
        <v>1000</v>
      </c>
      <c r="F205" s="6">
        <f t="shared" si="26"/>
        <v>0.9939685112618278</v>
      </c>
      <c r="G205" s="50">
        <f t="shared" si="27"/>
        <v>0.9939685112618278</v>
      </c>
      <c r="H205">
        <f t="shared" si="25"/>
        <v>3.680000000000003</v>
      </c>
    </row>
    <row r="206" spans="1:8" ht="12.75">
      <c r="A206">
        <f t="shared" si="31"/>
        <v>3.700000000000003</v>
      </c>
      <c r="B206" s="2">
        <f t="shared" si="30"/>
        <v>1000</v>
      </c>
      <c r="C206" s="4">
        <f t="shared" si="28"/>
        <v>997.0268379414055</v>
      </c>
      <c r="D206" s="6">
        <f t="shared" si="32"/>
        <v>0.9970268379414055</v>
      </c>
      <c r="E206" s="2">
        <f t="shared" si="29"/>
        <v>1000</v>
      </c>
      <c r="F206" s="6">
        <f t="shared" si="26"/>
        <v>0.9940891410365914</v>
      </c>
      <c r="G206" s="50">
        <f t="shared" si="27"/>
        <v>0.9940891410365914</v>
      </c>
      <c r="H206">
        <f t="shared" si="25"/>
        <v>3.700000000000003</v>
      </c>
    </row>
    <row r="207" spans="1:8" ht="12.75">
      <c r="A207">
        <f t="shared" si="31"/>
        <v>3.720000000000003</v>
      </c>
      <c r="B207" s="2">
        <f t="shared" si="30"/>
        <v>1000</v>
      </c>
      <c r="C207" s="4">
        <f t="shared" si="28"/>
        <v>997.0863011825774</v>
      </c>
      <c r="D207" s="6">
        <f t="shared" si="32"/>
        <v>0.9970863011825774</v>
      </c>
      <c r="E207" s="2">
        <f t="shared" si="29"/>
        <v>1000</v>
      </c>
      <c r="F207" s="6">
        <f t="shared" si="26"/>
        <v>0.9942073582158596</v>
      </c>
      <c r="G207" s="50">
        <f t="shared" si="27"/>
        <v>0.9942073582158596</v>
      </c>
      <c r="H207">
        <f t="shared" si="25"/>
        <v>3.720000000000003</v>
      </c>
    </row>
    <row r="208" spans="1:8" ht="12.75">
      <c r="A208">
        <f t="shared" si="31"/>
        <v>3.740000000000003</v>
      </c>
      <c r="B208" s="2">
        <f t="shared" si="30"/>
        <v>1000</v>
      </c>
      <c r="C208" s="4">
        <f t="shared" si="28"/>
        <v>997.1445751589258</v>
      </c>
      <c r="D208" s="6">
        <f t="shared" si="32"/>
        <v>0.9971445751589258</v>
      </c>
      <c r="E208" s="2">
        <f t="shared" si="29"/>
        <v>1000</v>
      </c>
      <c r="F208" s="6">
        <f t="shared" si="26"/>
        <v>0.9943232110515424</v>
      </c>
      <c r="G208" s="50">
        <f t="shared" si="27"/>
        <v>0.9943232110515424</v>
      </c>
      <c r="H208">
        <f t="shared" si="25"/>
        <v>3.740000000000003</v>
      </c>
    </row>
    <row r="209" spans="1:8" ht="12.75">
      <c r="A209">
        <f t="shared" si="31"/>
        <v>3.760000000000003</v>
      </c>
      <c r="B209" s="2">
        <f t="shared" si="30"/>
        <v>1000</v>
      </c>
      <c r="C209" s="4">
        <f t="shared" si="28"/>
        <v>997.2016836557473</v>
      </c>
      <c r="D209" s="6">
        <f t="shared" si="32"/>
        <v>0.9972016836557472</v>
      </c>
      <c r="E209" s="2">
        <f t="shared" si="29"/>
        <v>1000</v>
      </c>
      <c r="F209" s="6">
        <f t="shared" si="26"/>
        <v>0.9944367468305114</v>
      </c>
      <c r="G209" s="50">
        <f t="shared" si="27"/>
        <v>0.9944367468305114</v>
      </c>
      <c r="H209">
        <f aca="true" t="shared" si="33" ref="H209:H272">A209</f>
        <v>3.760000000000003</v>
      </c>
    </row>
    <row r="210" spans="1:8" ht="12.75">
      <c r="A210">
        <f t="shared" si="31"/>
        <v>3.780000000000003</v>
      </c>
      <c r="B210" s="2">
        <f t="shared" si="30"/>
        <v>1000</v>
      </c>
      <c r="C210" s="4">
        <f t="shared" si="28"/>
        <v>997.2576499826323</v>
      </c>
      <c r="D210" s="6">
        <f t="shared" si="32"/>
        <v>0.9972576499826323</v>
      </c>
      <c r="E210" s="2">
        <f t="shared" si="29"/>
        <v>1000</v>
      </c>
      <c r="F210" s="6">
        <f t="shared" si="26"/>
        <v>0.9945480118939013</v>
      </c>
      <c r="G210" s="50">
        <f t="shared" si="27"/>
        <v>0.9945480118939013</v>
      </c>
      <c r="H210">
        <f t="shared" si="33"/>
        <v>3.780000000000003</v>
      </c>
    </row>
    <row r="211" spans="1:8" ht="12.75">
      <c r="A211">
        <f t="shared" si="31"/>
        <v>3.800000000000003</v>
      </c>
      <c r="B211" s="2">
        <f t="shared" si="30"/>
        <v>1000</v>
      </c>
      <c r="C211" s="4">
        <f t="shared" si="28"/>
        <v>997.3124969829796</v>
      </c>
      <c r="D211" s="6">
        <f t="shared" si="32"/>
        <v>0.9973124969829796</v>
      </c>
      <c r="E211" s="2">
        <f t="shared" si="29"/>
        <v>1000</v>
      </c>
      <c r="F211" s="6">
        <f t="shared" si="26"/>
        <v>0.9946570516560231</v>
      </c>
      <c r="G211" s="50">
        <f t="shared" si="27"/>
        <v>0.9946570516560231</v>
      </c>
      <c r="H211">
        <f t="shared" si="33"/>
        <v>3.800000000000003</v>
      </c>
    </row>
    <row r="212" spans="1:8" ht="12.75">
      <c r="A212">
        <f t="shared" si="31"/>
        <v>3.820000000000003</v>
      </c>
      <c r="B212" s="2">
        <f t="shared" si="30"/>
        <v>1000</v>
      </c>
      <c r="C212" s="4">
        <f t="shared" si="28"/>
        <v>997.3662470433201</v>
      </c>
      <c r="D212" s="6">
        <f t="shared" si="32"/>
        <v>0.9973662470433201</v>
      </c>
      <c r="E212" s="2">
        <f t="shared" si="29"/>
        <v>1000</v>
      </c>
      <c r="F212" s="6">
        <f t="shared" si="26"/>
        <v>0.9947639106229028</v>
      </c>
      <c r="G212" s="50">
        <f t="shared" si="27"/>
        <v>0.9947639106229028</v>
      </c>
      <c r="H212">
        <f t="shared" si="33"/>
        <v>3.820000000000003</v>
      </c>
    </row>
    <row r="213" spans="1:8" ht="12.75">
      <c r="A213">
        <f t="shared" si="31"/>
        <v>3.840000000000003</v>
      </c>
      <c r="B213" s="2">
        <f t="shared" si="30"/>
        <v>1000</v>
      </c>
      <c r="C213" s="4">
        <f t="shared" si="28"/>
        <v>997.4189221024536</v>
      </c>
      <c r="D213" s="6">
        <f t="shared" si="32"/>
        <v>0.9974189221024536</v>
      </c>
      <c r="E213" s="2">
        <f t="shared" si="29"/>
        <v>1000</v>
      </c>
      <c r="F213" s="6">
        <f t="shared" si="26"/>
        <v>0.9948686324104447</v>
      </c>
      <c r="G213" s="50">
        <f t="shared" si="27"/>
        <v>0.9948686324104447</v>
      </c>
      <c r="H213">
        <f t="shared" si="33"/>
        <v>3.840000000000003</v>
      </c>
    </row>
    <row r="214" spans="1:8" ht="12.75">
      <c r="A214">
        <f t="shared" si="31"/>
        <v>3.860000000000003</v>
      </c>
      <c r="B214" s="2">
        <f t="shared" si="30"/>
        <v>1000</v>
      </c>
      <c r="C214" s="4">
        <f t="shared" si="28"/>
        <v>997.4705436604046</v>
      </c>
      <c r="D214" s="6">
        <f t="shared" si="32"/>
        <v>0.9974705436604046</v>
      </c>
      <c r="E214" s="2">
        <f t="shared" si="29"/>
        <v>1000</v>
      </c>
      <c r="F214" s="6">
        <f aca="true" t="shared" si="34" ref="F214:F277">(D214-B$11)/(B$9-B$11)</f>
        <v>0.9949712597622357</v>
      </c>
      <c r="G214" s="50">
        <f aca="true" t="shared" si="35" ref="G214:G277">IF(AND(ABS((D214-B$11)/(B$9-B$11))&gt;=N$10,G213&lt;N$10),N$10,IF(AND(ABS((D214-B$11)/(B$9-B$11))&gt;=N$9,G213&lt;N$9),N$9,IF(AND(ABS((D214-B$11)/(B$9-B$11))&gt;=N$8,G213&lt;N$8),N$8,ABS((D214-B$11)/(B$9-B$11)))))</f>
        <v>0.9949712597622357</v>
      </c>
      <c r="H214">
        <f t="shared" si="33"/>
        <v>3.860000000000003</v>
      </c>
    </row>
    <row r="215" spans="1:8" ht="12.75">
      <c r="A215">
        <f t="shared" si="31"/>
        <v>3.880000000000003</v>
      </c>
      <c r="B215" s="2">
        <f t="shared" si="30"/>
        <v>1000</v>
      </c>
      <c r="C215" s="4">
        <f aca="true" t="shared" si="36" ref="C215:C278">C214+(B$8*B$9-D214*(B$8-(B215-B214)/B$15))*B$15</f>
        <v>997.5211327871965</v>
      </c>
      <c r="D215" s="6">
        <f t="shared" si="32"/>
        <v>0.9975211327871965</v>
      </c>
      <c r="E215" s="2">
        <f aca="true" t="shared" si="37" ref="E215:E278">MAX(0,B$8-(B215-B214)/B$15)</f>
        <v>1000</v>
      </c>
      <c r="F215" s="6">
        <f t="shared" si="34"/>
        <v>0.995071834566991</v>
      </c>
      <c r="G215" s="50">
        <f t="shared" si="35"/>
        <v>0.995071834566991</v>
      </c>
      <c r="H215">
        <f t="shared" si="33"/>
        <v>3.880000000000003</v>
      </c>
    </row>
    <row r="216" spans="1:8" ht="12.75">
      <c r="A216">
        <f t="shared" si="31"/>
        <v>3.900000000000003</v>
      </c>
      <c r="B216" s="2">
        <f t="shared" si="30"/>
        <v>1000</v>
      </c>
      <c r="C216" s="4">
        <f t="shared" si="36"/>
        <v>997.5707101314525</v>
      </c>
      <c r="D216" s="6">
        <f t="shared" si="32"/>
        <v>0.9975707101314525</v>
      </c>
      <c r="E216" s="2">
        <f t="shared" si="37"/>
        <v>1000</v>
      </c>
      <c r="F216" s="6">
        <f t="shared" si="34"/>
        <v>0.9951703978756511</v>
      </c>
      <c r="G216" s="50">
        <f t="shared" si="35"/>
        <v>0.9951703978756511</v>
      </c>
      <c r="H216">
        <f t="shared" si="33"/>
        <v>3.900000000000003</v>
      </c>
    </row>
    <row r="217" spans="1:8" ht="12.75">
      <c r="A217">
        <f t="shared" si="31"/>
        <v>3.920000000000003</v>
      </c>
      <c r="B217" s="2">
        <f t="shared" si="30"/>
        <v>1000</v>
      </c>
      <c r="C217" s="4">
        <f t="shared" si="36"/>
        <v>997.6192959288235</v>
      </c>
      <c r="D217" s="6">
        <f t="shared" si="32"/>
        <v>0.9976192959288235</v>
      </c>
      <c r="E217" s="2">
        <f t="shared" si="37"/>
        <v>1000</v>
      </c>
      <c r="F217" s="6">
        <f t="shared" si="34"/>
        <v>0.9952669899181381</v>
      </c>
      <c r="G217" s="50">
        <f t="shared" si="35"/>
        <v>0.9952669899181381</v>
      </c>
      <c r="H217">
        <f t="shared" si="33"/>
        <v>3.920000000000003</v>
      </c>
    </row>
    <row r="218" spans="1:8" ht="12.75">
      <c r="A218">
        <f t="shared" si="31"/>
        <v>3.940000000000003</v>
      </c>
      <c r="B218" s="2">
        <f t="shared" si="30"/>
        <v>1000</v>
      </c>
      <c r="C218" s="4">
        <f t="shared" si="36"/>
        <v>997.666910010247</v>
      </c>
      <c r="D218" s="6">
        <f t="shared" si="32"/>
        <v>0.997666910010247</v>
      </c>
      <c r="E218" s="2">
        <f t="shared" si="37"/>
        <v>1000</v>
      </c>
      <c r="F218" s="6">
        <f t="shared" si="34"/>
        <v>0.9953616501197753</v>
      </c>
      <c r="G218" s="50">
        <f t="shared" si="35"/>
        <v>0.9953616501197753</v>
      </c>
      <c r="H218">
        <f t="shared" si="33"/>
        <v>3.940000000000003</v>
      </c>
    </row>
    <row r="219" spans="1:8" ht="12.75">
      <c r="A219">
        <f t="shared" si="31"/>
        <v>3.960000000000003</v>
      </c>
      <c r="B219" s="2">
        <f t="shared" si="30"/>
        <v>1000</v>
      </c>
      <c r="C219" s="4">
        <f t="shared" si="36"/>
        <v>997.713571810042</v>
      </c>
      <c r="D219" s="6">
        <f t="shared" si="32"/>
        <v>0.997713571810042</v>
      </c>
      <c r="E219" s="2">
        <f t="shared" si="37"/>
        <v>1000</v>
      </c>
      <c r="F219" s="6">
        <f t="shared" si="34"/>
        <v>0.9954544171173798</v>
      </c>
      <c r="G219" s="50">
        <f t="shared" si="35"/>
        <v>0.9954544171173798</v>
      </c>
      <c r="H219">
        <f t="shared" si="33"/>
        <v>3.960000000000003</v>
      </c>
    </row>
    <row r="220" spans="1:8" ht="12.75">
      <c r="A220">
        <f t="shared" si="31"/>
        <v>3.980000000000003</v>
      </c>
      <c r="B220" s="2">
        <f t="shared" si="30"/>
        <v>1000</v>
      </c>
      <c r="C220" s="4">
        <f t="shared" si="36"/>
        <v>997.7593003738411</v>
      </c>
      <c r="D220" s="6">
        <f t="shared" si="32"/>
        <v>0.9977593003738412</v>
      </c>
      <c r="E220" s="2">
        <f t="shared" si="37"/>
        <v>1000</v>
      </c>
      <c r="F220" s="6">
        <f t="shared" si="34"/>
        <v>0.9955453287750322</v>
      </c>
      <c r="G220" s="50">
        <f t="shared" si="35"/>
        <v>0.9955453287750322</v>
      </c>
      <c r="H220">
        <f t="shared" si="33"/>
        <v>3.980000000000003</v>
      </c>
    </row>
    <row r="221" spans="1:8" ht="12.75">
      <c r="A221">
        <f t="shared" si="31"/>
        <v>4.000000000000003</v>
      </c>
      <c r="B221" s="2">
        <f t="shared" si="30"/>
        <v>1000</v>
      </c>
      <c r="C221" s="4">
        <f t="shared" si="36"/>
        <v>997.8041143663643</v>
      </c>
      <c r="D221" s="6">
        <f t="shared" si="32"/>
        <v>0.9978041143663643</v>
      </c>
      <c r="E221" s="2">
        <f t="shared" si="37"/>
        <v>1000</v>
      </c>
      <c r="F221" s="6">
        <f t="shared" si="34"/>
        <v>0.9956344221995314</v>
      </c>
      <c r="G221" s="50">
        <f t="shared" si="35"/>
        <v>0.9956344221995314</v>
      </c>
      <c r="H221">
        <f t="shared" si="33"/>
        <v>4.000000000000003</v>
      </c>
    </row>
    <row r="222" spans="1:8" ht="12.75">
      <c r="A222">
        <f t="shared" si="31"/>
        <v>4.020000000000002</v>
      </c>
      <c r="B222" s="2">
        <f t="shared" si="30"/>
        <v>1000</v>
      </c>
      <c r="C222" s="4">
        <f t="shared" si="36"/>
        <v>997.848032079037</v>
      </c>
      <c r="D222" s="6">
        <f t="shared" si="32"/>
        <v>0.997848032079037</v>
      </c>
      <c r="E222" s="2">
        <f t="shared" si="37"/>
        <v>1000</v>
      </c>
      <c r="F222" s="6">
        <f t="shared" si="34"/>
        <v>0.9957217337555408</v>
      </c>
      <c r="G222" s="50">
        <f t="shared" si="35"/>
        <v>0.9957217337555408</v>
      </c>
      <c r="H222">
        <f t="shared" si="33"/>
        <v>4.020000000000002</v>
      </c>
    </row>
    <row r="223" spans="1:8" ht="12.75">
      <c r="A223">
        <f t="shared" si="31"/>
        <v>4.040000000000002</v>
      </c>
      <c r="B223" s="2">
        <f t="shared" si="30"/>
        <v>1000</v>
      </c>
      <c r="C223" s="4">
        <f t="shared" si="36"/>
        <v>997.8910714374563</v>
      </c>
      <c r="D223" s="6">
        <f t="shared" si="32"/>
        <v>0.9978910714374563</v>
      </c>
      <c r="E223" s="2">
        <f t="shared" si="37"/>
        <v>1000</v>
      </c>
      <c r="F223" s="6">
        <f t="shared" si="34"/>
        <v>0.99580729908043</v>
      </c>
      <c r="G223" s="50">
        <f t="shared" si="35"/>
        <v>0.99580729908043</v>
      </c>
      <c r="H223">
        <f t="shared" si="33"/>
        <v>4.040000000000002</v>
      </c>
    </row>
    <row r="224" spans="1:8" ht="12.75">
      <c r="A224">
        <f t="shared" si="31"/>
        <v>4.060000000000001</v>
      </c>
      <c r="B224" s="2">
        <f t="shared" si="30"/>
        <v>1000</v>
      </c>
      <c r="C224" s="4">
        <f t="shared" si="36"/>
        <v>997.9332500087072</v>
      </c>
      <c r="D224" s="6">
        <f t="shared" si="32"/>
        <v>0.9979332500087073</v>
      </c>
      <c r="E224" s="2">
        <f t="shared" si="37"/>
        <v>1000</v>
      </c>
      <c r="F224" s="6">
        <f t="shared" si="34"/>
        <v>0.9958911530988216</v>
      </c>
      <c r="G224" s="50">
        <f t="shared" si="35"/>
        <v>0.9958911530988216</v>
      </c>
      <c r="H224">
        <f t="shared" si="33"/>
        <v>4.060000000000001</v>
      </c>
    </row>
    <row r="225" spans="1:8" ht="12.75">
      <c r="A225">
        <f t="shared" si="31"/>
        <v>4.080000000000001</v>
      </c>
      <c r="B225" s="2">
        <f t="shared" si="30"/>
        <v>1000</v>
      </c>
      <c r="C225" s="4">
        <f t="shared" si="36"/>
        <v>997.974585008533</v>
      </c>
      <c r="D225" s="6">
        <f t="shared" si="32"/>
        <v>0.9979745850085331</v>
      </c>
      <c r="E225" s="2">
        <f t="shared" si="37"/>
        <v>1000</v>
      </c>
      <c r="F225" s="6">
        <f t="shared" si="34"/>
        <v>0.9959733300368451</v>
      </c>
      <c r="G225" s="50">
        <f t="shared" si="35"/>
        <v>0.9959733300368451</v>
      </c>
      <c r="H225">
        <f t="shared" si="33"/>
        <v>4.080000000000001</v>
      </c>
    </row>
    <row r="226" spans="1:8" ht="12.75">
      <c r="A226">
        <f t="shared" si="31"/>
        <v>4.1000000000000005</v>
      </c>
      <c r="B226" s="2">
        <f t="shared" si="30"/>
        <v>1000</v>
      </c>
      <c r="C226" s="4">
        <f t="shared" si="36"/>
        <v>998.0150933083623</v>
      </c>
      <c r="D226" s="6">
        <f t="shared" si="32"/>
        <v>0.9980150933083624</v>
      </c>
      <c r="E226" s="2">
        <f t="shared" si="37"/>
        <v>1000</v>
      </c>
      <c r="F226" s="6">
        <f t="shared" si="34"/>
        <v>0.996053863436108</v>
      </c>
      <c r="G226" s="50">
        <f t="shared" si="35"/>
        <v>0.996053863436108</v>
      </c>
      <c r="H226">
        <f t="shared" si="33"/>
        <v>4.1000000000000005</v>
      </c>
    </row>
    <row r="227" spans="1:8" ht="12.75">
      <c r="A227">
        <f t="shared" si="31"/>
        <v>4.12</v>
      </c>
      <c r="B227" s="2">
        <f t="shared" si="30"/>
        <v>1000</v>
      </c>
      <c r="C227" s="4">
        <f t="shared" si="36"/>
        <v>998.0547914421951</v>
      </c>
      <c r="D227" s="6">
        <f t="shared" si="32"/>
        <v>0.9980547914421951</v>
      </c>
      <c r="E227" s="2">
        <f t="shared" si="37"/>
        <v>1000</v>
      </c>
      <c r="F227" s="6">
        <f t="shared" si="34"/>
        <v>0.9961327861673859</v>
      </c>
      <c r="G227" s="50">
        <f t="shared" si="35"/>
        <v>0.9961327861673859</v>
      </c>
      <c r="H227">
        <f t="shared" si="33"/>
        <v>4.12</v>
      </c>
    </row>
    <row r="228" spans="1:8" ht="12.75">
      <c r="A228">
        <f t="shared" si="31"/>
        <v>4.14</v>
      </c>
      <c r="B228" s="2">
        <f t="shared" si="30"/>
        <v>1000</v>
      </c>
      <c r="C228" s="4">
        <f t="shared" si="36"/>
        <v>998.0936956133512</v>
      </c>
      <c r="D228" s="6">
        <f t="shared" si="32"/>
        <v>0.9980936956133512</v>
      </c>
      <c r="E228" s="2">
        <f t="shared" si="37"/>
        <v>1000</v>
      </c>
      <c r="F228" s="6">
        <f t="shared" si="34"/>
        <v>0.9962101304440381</v>
      </c>
      <c r="G228" s="50">
        <f t="shared" si="35"/>
        <v>0.9962101304440381</v>
      </c>
      <c r="H228">
        <f t="shared" si="33"/>
        <v>4.14</v>
      </c>
    </row>
    <row r="229" spans="1:8" ht="12.75">
      <c r="A229">
        <f t="shared" si="31"/>
        <v>4.159999999999999</v>
      </c>
      <c r="B229" s="2">
        <f t="shared" si="30"/>
        <v>1000</v>
      </c>
      <c r="C229" s="4">
        <f t="shared" si="36"/>
        <v>998.1318217010842</v>
      </c>
      <c r="D229" s="6">
        <f t="shared" si="32"/>
        <v>0.9981318217010842</v>
      </c>
      <c r="E229" s="2">
        <f t="shared" si="37"/>
        <v>1000</v>
      </c>
      <c r="F229" s="6">
        <f t="shared" si="34"/>
        <v>0.9962859278351573</v>
      </c>
      <c r="G229" s="50">
        <f t="shared" si="35"/>
        <v>0.9962859278351573</v>
      </c>
      <c r="H229">
        <f t="shared" si="33"/>
        <v>4.159999999999999</v>
      </c>
    </row>
    <row r="230" spans="1:8" ht="12.75">
      <c r="A230">
        <f t="shared" si="31"/>
        <v>4.179999999999999</v>
      </c>
      <c r="B230" s="2">
        <f t="shared" si="30"/>
        <v>1000</v>
      </c>
      <c r="C230" s="4">
        <f t="shared" si="36"/>
        <v>998.1691852670625</v>
      </c>
      <c r="D230" s="6">
        <f t="shared" si="32"/>
        <v>0.9981691852670626</v>
      </c>
      <c r="E230" s="2">
        <f t="shared" si="37"/>
        <v>1000</v>
      </c>
      <c r="F230" s="6">
        <f t="shared" si="34"/>
        <v>0.9963602092784544</v>
      </c>
      <c r="G230" s="50">
        <f t="shared" si="35"/>
        <v>0.9963602092784544</v>
      </c>
      <c r="H230">
        <f t="shared" si="33"/>
        <v>4.179999999999999</v>
      </c>
    </row>
    <row r="231" spans="1:8" ht="12.75">
      <c r="A231">
        <f t="shared" si="31"/>
        <v>4.199999999999998</v>
      </c>
      <c r="B231" s="2">
        <f aca="true" t="shared" si="38" ref="B231:B294">MIN(B$7,B230+(B$8-E230)*B$15)</f>
        <v>1000</v>
      </c>
      <c r="C231" s="4">
        <f t="shared" si="36"/>
        <v>998.2058015617213</v>
      </c>
      <c r="D231" s="6">
        <f t="shared" si="32"/>
        <v>0.9982058015617212</v>
      </c>
      <c r="E231" s="2">
        <f t="shared" si="37"/>
        <v>1000</v>
      </c>
      <c r="F231" s="6">
        <f t="shared" si="34"/>
        <v>0.9964330050928851</v>
      </c>
      <c r="G231" s="50">
        <f t="shared" si="35"/>
        <v>0.9964330050928851</v>
      </c>
      <c r="H231">
        <f t="shared" si="33"/>
        <v>4.199999999999998</v>
      </c>
    </row>
    <row r="232" spans="1:8" ht="12.75">
      <c r="A232">
        <f t="shared" si="31"/>
        <v>4.219999999999998</v>
      </c>
      <c r="B232" s="2">
        <f t="shared" si="38"/>
        <v>1000</v>
      </c>
      <c r="C232" s="4">
        <f t="shared" si="36"/>
        <v>998.2416855304868</v>
      </c>
      <c r="D232" s="6">
        <f t="shared" si="32"/>
        <v>0.9982416855304869</v>
      </c>
      <c r="E232" s="2">
        <f t="shared" si="37"/>
        <v>1000</v>
      </c>
      <c r="F232" s="6">
        <f t="shared" si="34"/>
        <v>0.9965043449910276</v>
      </c>
      <c r="G232" s="50">
        <f t="shared" si="35"/>
        <v>0.9965043449910276</v>
      </c>
      <c r="H232">
        <f t="shared" si="33"/>
        <v>4.219999999999998</v>
      </c>
    </row>
    <row r="233" spans="1:8" ht="12.75">
      <c r="A233">
        <f t="shared" si="31"/>
        <v>4.2399999999999975</v>
      </c>
      <c r="B233" s="2">
        <f t="shared" si="38"/>
        <v>1000</v>
      </c>
      <c r="C233" s="4">
        <f t="shared" si="36"/>
        <v>998.2768518198772</v>
      </c>
      <c r="D233" s="6">
        <f t="shared" si="32"/>
        <v>0.9982768518198771</v>
      </c>
      <c r="E233" s="2">
        <f t="shared" si="37"/>
        <v>1000</v>
      </c>
      <c r="F233" s="6">
        <f t="shared" si="34"/>
        <v>0.996574258091207</v>
      </c>
      <c r="G233" s="50">
        <f t="shared" si="35"/>
        <v>0.996574258091207</v>
      </c>
      <c r="H233">
        <f t="shared" si="33"/>
        <v>4.2399999999999975</v>
      </c>
    </row>
    <row r="234" spans="1:8" ht="12.75">
      <c r="A234">
        <f t="shared" si="31"/>
        <v>4.259999999999997</v>
      </c>
      <c r="B234" s="2">
        <f t="shared" si="38"/>
        <v>1000</v>
      </c>
      <c r="C234" s="4">
        <f t="shared" si="36"/>
        <v>998.3113147834796</v>
      </c>
      <c r="D234" s="6">
        <f t="shared" si="32"/>
        <v>0.9983113147834796</v>
      </c>
      <c r="E234" s="2">
        <f t="shared" si="37"/>
        <v>1000</v>
      </c>
      <c r="F234" s="6">
        <f t="shared" si="34"/>
        <v>0.9966427729293829</v>
      </c>
      <c r="G234" s="50">
        <f t="shared" si="35"/>
        <v>0.9966427729293829</v>
      </c>
      <c r="H234">
        <f t="shared" si="33"/>
        <v>4.259999999999997</v>
      </c>
    </row>
    <row r="235" spans="1:8" ht="12.75">
      <c r="A235">
        <f t="shared" si="31"/>
        <v>4.279999999999997</v>
      </c>
      <c r="B235" s="2">
        <f t="shared" si="38"/>
        <v>1000</v>
      </c>
      <c r="C235" s="4">
        <f t="shared" si="36"/>
        <v>998.34508848781</v>
      </c>
      <c r="D235" s="6">
        <f t="shared" si="32"/>
        <v>0.99834508848781</v>
      </c>
      <c r="E235" s="2">
        <f t="shared" si="37"/>
        <v>1000</v>
      </c>
      <c r="F235" s="6">
        <f t="shared" si="34"/>
        <v>0.9967099174707953</v>
      </c>
      <c r="G235" s="50">
        <f t="shared" si="35"/>
        <v>0.9967099174707953</v>
      </c>
      <c r="H235">
        <f t="shared" si="33"/>
        <v>4.279999999999997</v>
      </c>
    </row>
    <row r="236" spans="1:8" ht="12.75">
      <c r="A236">
        <f t="shared" si="31"/>
        <v>4.299999999999996</v>
      </c>
      <c r="B236" s="2">
        <f t="shared" si="38"/>
        <v>1000</v>
      </c>
      <c r="C236" s="4">
        <f t="shared" si="36"/>
        <v>998.3781867180538</v>
      </c>
      <c r="D236" s="6">
        <f t="shared" si="32"/>
        <v>0.9983781867180538</v>
      </c>
      <c r="E236" s="2">
        <f t="shared" si="37"/>
        <v>1000</v>
      </c>
      <c r="F236" s="6">
        <f t="shared" si="34"/>
        <v>0.9967757191213793</v>
      </c>
      <c r="G236" s="50">
        <f t="shared" si="35"/>
        <v>0.9967757191213793</v>
      </c>
      <c r="H236">
        <f t="shared" si="33"/>
        <v>4.299999999999996</v>
      </c>
    </row>
    <row r="237" spans="1:8" ht="12.75">
      <c r="A237">
        <f t="shared" si="31"/>
        <v>4.319999999999996</v>
      </c>
      <c r="B237" s="2">
        <f t="shared" si="38"/>
        <v>1000</v>
      </c>
      <c r="C237" s="4">
        <f t="shared" si="36"/>
        <v>998.4106229836927</v>
      </c>
      <c r="D237" s="6">
        <f t="shared" si="32"/>
        <v>0.9984106229836928</v>
      </c>
      <c r="E237" s="2">
        <f t="shared" si="37"/>
        <v>1000</v>
      </c>
      <c r="F237" s="6">
        <f t="shared" si="34"/>
        <v>0.9968402047389519</v>
      </c>
      <c r="G237" s="50">
        <f t="shared" si="35"/>
        <v>0.9968402047389519</v>
      </c>
      <c r="H237">
        <f t="shared" si="33"/>
        <v>4.319999999999996</v>
      </c>
    </row>
    <row r="238" spans="1:8" ht="12.75">
      <c r="A238">
        <f t="shared" si="31"/>
        <v>4.339999999999995</v>
      </c>
      <c r="B238" s="2">
        <f t="shared" si="38"/>
        <v>1000</v>
      </c>
      <c r="C238" s="4">
        <f t="shared" si="36"/>
        <v>998.4424105240189</v>
      </c>
      <c r="D238" s="6">
        <f t="shared" si="32"/>
        <v>0.9984424105240189</v>
      </c>
      <c r="E238" s="2">
        <f t="shared" si="37"/>
        <v>1000</v>
      </c>
      <c r="F238" s="6">
        <f t="shared" si="34"/>
        <v>0.9969034006441728</v>
      </c>
      <c r="G238" s="50">
        <f t="shared" si="35"/>
        <v>0.9969034006441728</v>
      </c>
      <c r="H238">
        <f t="shared" si="33"/>
        <v>4.339999999999995</v>
      </c>
    </row>
    <row r="239" spans="1:8" ht="12.75">
      <c r="A239">
        <f t="shared" si="31"/>
        <v>4.359999999999995</v>
      </c>
      <c r="B239" s="2">
        <f t="shared" si="38"/>
        <v>1000</v>
      </c>
      <c r="C239" s="4">
        <f t="shared" si="36"/>
        <v>998.4735623135385</v>
      </c>
      <c r="D239" s="6">
        <f t="shared" si="32"/>
        <v>0.9984735623135386</v>
      </c>
      <c r="E239" s="2">
        <f t="shared" si="37"/>
        <v>1000</v>
      </c>
      <c r="F239" s="6">
        <f t="shared" si="34"/>
        <v>0.9969653326312894</v>
      </c>
      <c r="G239" s="50">
        <f t="shared" si="35"/>
        <v>0.9969653326312894</v>
      </c>
      <c r="H239">
        <f t="shared" si="33"/>
        <v>4.359999999999995</v>
      </c>
    </row>
    <row r="240" spans="1:8" ht="12.75">
      <c r="A240">
        <f t="shared" si="31"/>
        <v>4.379999999999995</v>
      </c>
      <c r="B240" s="2">
        <f t="shared" si="38"/>
        <v>1000</v>
      </c>
      <c r="C240" s="4">
        <f t="shared" si="36"/>
        <v>998.5040910672677</v>
      </c>
      <c r="D240" s="6">
        <f t="shared" si="32"/>
        <v>0.9985040910672677</v>
      </c>
      <c r="E240" s="2">
        <f t="shared" si="37"/>
        <v>1000</v>
      </c>
      <c r="F240" s="6">
        <f t="shared" si="34"/>
        <v>0.9970260259786634</v>
      </c>
      <c r="G240" s="50">
        <f t="shared" si="35"/>
        <v>0.9970260259786634</v>
      </c>
      <c r="H240">
        <f t="shared" si="33"/>
        <v>4.379999999999995</v>
      </c>
    </row>
    <row r="241" spans="1:8" ht="12.75">
      <c r="A241">
        <f t="shared" si="31"/>
        <v>4.399999999999994</v>
      </c>
      <c r="B241" s="2">
        <f t="shared" si="38"/>
        <v>1000</v>
      </c>
      <c r="C241" s="4">
        <f t="shared" si="36"/>
        <v>998.5340092459223</v>
      </c>
      <c r="D241" s="6">
        <f t="shared" si="32"/>
        <v>0.9985340092459223</v>
      </c>
      <c r="E241" s="2">
        <f t="shared" si="37"/>
        <v>1000</v>
      </c>
      <c r="F241" s="6">
        <f t="shared" si="34"/>
        <v>0.99708550545909</v>
      </c>
      <c r="G241" s="50">
        <f t="shared" si="35"/>
        <v>0.99708550545909</v>
      </c>
      <c r="H241">
        <f t="shared" si="33"/>
        <v>4.399999999999994</v>
      </c>
    </row>
    <row r="242" spans="1:8" ht="12.75">
      <c r="A242">
        <f t="shared" si="31"/>
        <v>4.419999999999994</v>
      </c>
      <c r="B242" s="2">
        <f t="shared" si="38"/>
        <v>1000</v>
      </c>
      <c r="C242" s="4">
        <f t="shared" si="36"/>
        <v>998.5633290610039</v>
      </c>
      <c r="D242" s="6">
        <f t="shared" si="32"/>
        <v>0.9985633290610039</v>
      </c>
      <c r="E242" s="2">
        <f t="shared" si="37"/>
        <v>1000</v>
      </c>
      <c r="F242" s="6">
        <f t="shared" si="34"/>
        <v>0.9971437953499083</v>
      </c>
      <c r="G242" s="50">
        <f t="shared" si="35"/>
        <v>0.9971437953499083</v>
      </c>
      <c r="H242">
        <f t="shared" si="33"/>
        <v>4.419999999999994</v>
      </c>
    </row>
    <row r="243" spans="1:8" ht="12.75">
      <c r="A243">
        <f t="shared" si="31"/>
        <v>4.439999999999993</v>
      </c>
      <c r="B243" s="2">
        <f t="shared" si="38"/>
        <v>1000</v>
      </c>
      <c r="C243" s="4">
        <f t="shared" si="36"/>
        <v>998.5920624797837</v>
      </c>
      <c r="D243" s="6">
        <f t="shared" si="32"/>
        <v>0.9985920624797837</v>
      </c>
      <c r="E243" s="2">
        <f t="shared" si="37"/>
        <v>1000</v>
      </c>
      <c r="F243" s="6">
        <f t="shared" si="34"/>
        <v>0.99720091944291</v>
      </c>
      <c r="G243" s="50">
        <f t="shared" si="35"/>
        <v>0.99720091944291</v>
      </c>
      <c r="H243">
        <f t="shared" si="33"/>
        <v>4.439999999999993</v>
      </c>
    </row>
    <row r="244" spans="1:8" ht="12.75">
      <c r="A244">
        <f t="shared" si="31"/>
        <v>4.459999999999993</v>
      </c>
      <c r="B244" s="2">
        <f t="shared" si="38"/>
        <v>1000</v>
      </c>
      <c r="C244" s="4">
        <f t="shared" si="36"/>
        <v>998.6202212301881</v>
      </c>
      <c r="D244" s="6">
        <f t="shared" si="32"/>
        <v>0.9986202212301881</v>
      </c>
      <c r="E244" s="2">
        <f t="shared" si="37"/>
        <v>1000</v>
      </c>
      <c r="F244" s="6">
        <f t="shared" si="34"/>
        <v>0.997256901054052</v>
      </c>
      <c r="G244" s="50">
        <f t="shared" si="35"/>
        <v>0.997256901054052</v>
      </c>
      <c r="H244">
        <f t="shared" si="33"/>
        <v>4.459999999999993</v>
      </c>
    </row>
    <row r="245" spans="1:8" ht="12.75">
      <c r="A245">
        <f t="shared" si="31"/>
        <v>4.479999999999992</v>
      </c>
      <c r="B245" s="2">
        <f t="shared" si="38"/>
        <v>1000</v>
      </c>
      <c r="C245" s="4">
        <f t="shared" si="36"/>
        <v>998.6478168055844</v>
      </c>
      <c r="D245" s="6">
        <f t="shared" si="32"/>
        <v>0.9986478168055843</v>
      </c>
      <c r="E245" s="2">
        <f t="shared" si="37"/>
        <v>1000</v>
      </c>
      <c r="F245" s="6">
        <f t="shared" si="34"/>
        <v>0.9973117630329709</v>
      </c>
      <c r="G245" s="50">
        <f t="shared" si="35"/>
        <v>0.9973117630329709</v>
      </c>
      <c r="H245">
        <f t="shared" si="33"/>
        <v>4.479999999999992</v>
      </c>
    </row>
    <row r="246" spans="1:8" ht="12.75">
      <c r="A246">
        <f t="shared" si="31"/>
        <v>4.499999999999992</v>
      </c>
      <c r="B246" s="2">
        <f t="shared" si="38"/>
        <v>1000</v>
      </c>
      <c r="C246" s="4">
        <f t="shared" si="36"/>
        <v>998.6748604694727</v>
      </c>
      <c r="D246" s="6">
        <f t="shared" si="32"/>
        <v>0.9986748604694727</v>
      </c>
      <c r="E246" s="2">
        <f t="shared" si="37"/>
        <v>1000</v>
      </c>
      <c r="F246" s="6">
        <f t="shared" si="34"/>
        <v>0.9973655277723116</v>
      </c>
      <c r="G246" s="50">
        <f t="shared" si="35"/>
        <v>0.9973655277723116</v>
      </c>
      <c r="H246">
        <f t="shared" si="33"/>
        <v>4.499999999999992</v>
      </c>
    </row>
    <row r="247" spans="1:8" ht="12.75">
      <c r="A247">
        <f t="shared" si="31"/>
        <v>4.519999999999992</v>
      </c>
      <c r="B247" s="2">
        <f t="shared" si="38"/>
        <v>1000</v>
      </c>
      <c r="C247" s="4">
        <f t="shared" si="36"/>
        <v>998.7013632600832</v>
      </c>
      <c r="D247" s="6">
        <f t="shared" si="32"/>
        <v>0.9987013632600832</v>
      </c>
      <c r="E247" s="2">
        <f t="shared" si="37"/>
        <v>1000</v>
      </c>
      <c r="F247" s="6">
        <f t="shared" si="34"/>
        <v>0.9974182172168652</v>
      </c>
      <c r="G247" s="50">
        <f t="shared" si="35"/>
        <v>0.9974182172168652</v>
      </c>
      <c r="H247">
        <f t="shared" si="33"/>
        <v>4.519999999999992</v>
      </c>
    </row>
    <row r="248" spans="1:8" ht="12.75">
      <c r="A248">
        <f t="shared" si="31"/>
        <v>4.539999999999991</v>
      </c>
      <c r="B248" s="2">
        <f t="shared" si="38"/>
        <v>1000</v>
      </c>
      <c r="C248" s="4">
        <f t="shared" si="36"/>
        <v>998.7273359948815</v>
      </c>
      <c r="D248" s="6">
        <f t="shared" si="32"/>
        <v>0.9987273359948815</v>
      </c>
      <c r="E248" s="2">
        <f t="shared" si="37"/>
        <v>1000</v>
      </c>
      <c r="F248" s="6">
        <f t="shared" si="34"/>
        <v>0.9974698528725279</v>
      </c>
      <c r="G248" s="50">
        <f t="shared" si="35"/>
        <v>0.9974698528725279</v>
      </c>
      <c r="H248">
        <f t="shared" si="33"/>
        <v>4.539999999999991</v>
      </c>
    </row>
    <row r="249" spans="1:8" ht="12.75">
      <c r="A249">
        <f t="shared" si="31"/>
        <v>4.559999999999991</v>
      </c>
      <c r="B249" s="2">
        <f t="shared" si="38"/>
        <v>1000</v>
      </c>
      <c r="C249" s="4">
        <f t="shared" si="36"/>
        <v>998.7527892749839</v>
      </c>
      <c r="D249" s="6">
        <f t="shared" si="32"/>
        <v>0.9987527892749839</v>
      </c>
      <c r="E249" s="2">
        <f t="shared" si="37"/>
        <v>1000</v>
      </c>
      <c r="F249" s="6">
        <f t="shared" si="34"/>
        <v>0.9975204558150773</v>
      </c>
      <c r="G249" s="50">
        <f t="shared" si="35"/>
        <v>0.9975204558150773</v>
      </c>
      <c r="H249">
        <f t="shared" si="33"/>
        <v>4.559999999999991</v>
      </c>
    </row>
    <row r="250" spans="1:8" ht="12.75">
      <c r="A250">
        <f t="shared" si="31"/>
        <v>4.57999999999999</v>
      </c>
      <c r="B250" s="2">
        <f t="shared" si="38"/>
        <v>1000</v>
      </c>
      <c r="C250" s="4">
        <f t="shared" si="36"/>
        <v>998.7777334894843</v>
      </c>
      <c r="D250" s="6">
        <f t="shared" si="32"/>
        <v>0.9987777334894843</v>
      </c>
      <c r="E250" s="2">
        <f t="shared" si="37"/>
        <v>1000</v>
      </c>
      <c r="F250" s="6">
        <f t="shared" si="34"/>
        <v>0.9975700466987759</v>
      </c>
      <c r="G250" s="50">
        <f t="shared" si="35"/>
        <v>0.9975700466987759</v>
      </c>
      <c r="H250">
        <f t="shared" si="33"/>
        <v>4.57999999999999</v>
      </c>
    </row>
    <row r="251" spans="1:8" ht="12.75">
      <c r="A251">
        <f t="shared" si="31"/>
        <v>4.59999999999999</v>
      </c>
      <c r="B251" s="2">
        <f t="shared" si="38"/>
        <v>1000</v>
      </c>
      <c r="C251" s="4">
        <f t="shared" si="36"/>
        <v>998.8021788196946</v>
      </c>
      <c r="D251" s="6">
        <f t="shared" si="32"/>
        <v>0.9988021788196947</v>
      </c>
      <c r="E251" s="2">
        <f t="shared" si="37"/>
        <v>1000</v>
      </c>
      <c r="F251" s="6">
        <f t="shared" si="34"/>
        <v>0.9976186457648005</v>
      </c>
      <c r="G251" s="50">
        <f t="shared" si="35"/>
        <v>0.9976186457648005</v>
      </c>
      <c r="H251">
        <f t="shared" si="33"/>
        <v>4.59999999999999</v>
      </c>
    </row>
    <row r="252" spans="1:8" ht="12.75">
      <c r="A252">
        <f t="shared" si="31"/>
        <v>4.6199999999999894</v>
      </c>
      <c r="B252" s="2">
        <f t="shared" si="38"/>
        <v>1000</v>
      </c>
      <c r="C252" s="4">
        <f t="shared" si="36"/>
        <v>998.8261352433008</v>
      </c>
      <c r="D252" s="6">
        <f t="shared" si="32"/>
        <v>0.9988261352433008</v>
      </c>
      <c r="E252" s="2">
        <f t="shared" si="37"/>
        <v>1000</v>
      </c>
      <c r="F252" s="6">
        <f t="shared" si="34"/>
        <v>0.9976662728495045</v>
      </c>
      <c r="G252" s="50">
        <f t="shared" si="35"/>
        <v>0.9976662728495045</v>
      </c>
      <c r="H252">
        <f t="shared" si="33"/>
        <v>4.6199999999999894</v>
      </c>
    </row>
    <row r="253" spans="1:8" ht="12.75">
      <c r="A253">
        <f t="shared" si="31"/>
        <v>4.639999999999989</v>
      </c>
      <c r="B253" s="2">
        <f t="shared" si="38"/>
        <v>1000</v>
      </c>
      <c r="C253" s="4">
        <f t="shared" si="36"/>
        <v>998.8496125384347</v>
      </c>
      <c r="D253" s="6">
        <f t="shared" si="32"/>
        <v>0.9988496125384347</v>
      </c>
      <c r="E253" s="2">
        <f t="shared" si="37"/>
        <v>1000</v>
      </c>
      <c r="F253" s="6">
        <f t="shared" si="34"/>
        <v>0.9977129473925144</v>
      </c>
      <c r="G253" s="50">
        <f t="shared" si="35"/>
        <v>0.9977129473925144</v>
      </c>
      <c r="H253">
        <f t="shared" si="33"/>
        <v>4.639999999999989</v>
      </c>
    </row>
    <row r="254" spans="1:8" ht="12.75">
      <c r="A254">
        <f t="shared" si="31"/>
        <v>4.659999999999989</v>
      </c>
      <c r="B254" s="2">
        <f t="shared" si="38"/>
        <v>1000</v>
      </c>
      <c r="C254" s="4">
        <f t="shared" si="36"/>
        <v>998.872620287666</v>
      </c>
      <c r="D254" s="6">
        <f t="shared" si="32"/>
        <v>0.998872620287666</v>
      </c>
      <c r="E254" s="2">
        <f t="shared" si="37"/>
        <v>1000</v>
      </c>
      <c r="F254" s="6">
        <f t="shared" si="34"/>
        <v>0.997758688444664</v>
      </c>
      <c r="G254" s="50">
        <f t="shared" si="35"/>
        <v>0.997758688444664</v>
      </c>
      <c r="H254">
        <f t="shared" si="33"/>
        <v>4.659999999999989</v>
      </c>
    </row>
    <row r="255" spans="1:8" ht="12.75">
      <c r="A255">
        <f t="shared" si="31"/>
        <v>4.679999999999988</v>
      </c>
      <c r="B255" s="2">
        <f t="shared" si="38"/>
        <v>1000</v>
      </c>
      <c r="C255" s="4">
        <f t="shared" si="36"/>
        <v>998.8951678819127</v>
      </c>
      <c r="D255" s="6">
        <f t="shared" si="32"/>
        <v>0.9988951678819127</v>
      </c>
      <c r="E255" s="2">
        <f t="shared" si="37"/>
        <v>1000</v>
      </c>
      <c r="F255" s="6">
        <f t="shared" si="34"/>
        <v>0.9978035146757708</v>
      </c>
      <c r="G255" s="50">
        <f t="shared" si="35"/>
        <v>0.9978035146757708</v>
      </c>
      <c r="H255">
        <f t="shared" si="33"/>
        <v>4.679999999999988</v>
      </c>
    </row>
    <row r="256" spans="1:8" ht="12.75">
      <c r="A256">
        <f t="shared" si="31"/>
        <v>4.699999999999988</v>
      </c>
      <c r="B256" s="2">
        <f t="shared" si="38"/>
        <v>1000</v>
      </c>
      <c r="C256" s="4">
        <f t="shared" si="36"/>
        <v>998.9172645242744</v>
      </c>
      <c r="D256" s="6">
        <f t="shared" si="32"/>
        <v>0.9989172645242744</v>
      </c>
      <c r="E256" s="2">
        <f t="shared" si="37"/>
        <v>1000</v>
      </c>
      <c r="F256" s="6">
        <f t="shared" si="34"/>
        <v>0.9978474443822554</v>
      </c>
      <c r="G256" s="50">
        <f t="shared" si="35"/>
        <v>0.9978474443822554</v>
      </c>
      <c r="H256">
        <f t="shared" si="33"/>
        <v>4.699999999999988</v>
      </c>
    </row>
    <row r="257" spans="1:8" ht="12.75">
      <c r="A257">
        <f t="shared" si="31"/>
        <v>4.719999999999987</v>
      </c>
      <c r="B257" s="2">
        <f t="shared" si="38"/>
        <v>1000</v>
      </c>
      <c r="C257" s="4">
        <f t="shared" si="36"/>
        <v>998.938919233789</v>
      </c>
      <c r="D257" s="6">
        <f t="shared" si="32"/>
        <v>0.998938919233789</v>
      </c>
      <c r="E257" s="2">
        <f t="shared" si="37"/>
        <v>1000</v>
      </c>
      <c r="F257" s="6">
        <f t="shared" si="34"/>
        <v>0.9978904954946103</v>
      </c>
      <c r="G257" s="50">
        <f t="shared" si="35"/>
        <v>0.9978904954946103</v>
      </c>
      <c r="H257">
        <f t="shared" si="33"/>
        <v>4.719999999999987</v>
      </c>
    </row>
    <row r="258" spans="1:8" ht="12.75">
      <c r="A258">
        <f t="shared" si="31"/>
        <v>4.739999999999987</v>
      </c>
      <c r="B258" s="2">
        <f t="shared" si="38"/>
        <v>1000</v>
      </c>
      <c r="C258" s="4">
        <f t="shared" si="36"/>
        <v>998.9601408491131</v>
      </c>
      <c r="D258" s="6">
        <f t="shared" si="32"/>
        <v>0.9989601408491131</v>
      </c>
      <c r="E258" s="2">
        <f t="shared" si="37"/>
        <v>1000</v>
      </c>
      <c r="F258" s="6">
        <f t="shared" si="34"/>
        <v>0.9979326855847179</v>
      </c>
      <c r="G258" s="50">
        <f t="shared" si="35"/>
        <v>0.9979326855847179</v>
      </c>
      <c r="H258">
        <f t="shared" si="33"/>
        <v>4.739999999999987</v>
      </c>
    </row>
    <row r="259" spans="1:8" ht="12.75">
      <c r="A259">
        <f t="shared" si="31"/>
        <v>4.7599999999999865</v>
      </c>
      <c r="B259" s="2">
        <f t="shared" si="38"/>
        <v>1000</v>
      </c>
      <c r="C259" s="4">
        <f t="shared" si="36"/>
        <v>998.9809380321309</v>
      </c>
      <c r="D259" s="6">
        <f t="shared" si="32"/>
        <v>0.9989809380321308</v>
      </c>
      <c r="E259" s="2">
        <f t="shared" si="37"/>
        <v>1000</v>
      </c>
      <c r="F259" s="6">
        <f t="shared" si="34"/>
        <v>0.9979740318730236</v>
      </c>
      <c r="G259" s="50">
        <f t="shared" si="35"/>
        <v>0.9979740318730236</v>
      </c>
      <c r="H259">
        <f t="shared" si="33"/>
        <v>4.7599999999999865</v>
      </c>
    </row>
    <row r="260" spans="1:8" ht="12.75">
      <c r="A260">
        <f t="shared" si="31"/>
        <v>4.779999999999986</v>
      </c>
      <c r="B260" s="2">
        <f t="shared" si="38"/>
        <v>1000</v>
      </c>
      <c r="C260" s="4">
        <f t="shared" si="36"/>
        <v>999.0013192714882</v>
      </c>
      <c r="D260" s="6">
        <f t="shared" si="32"/>
        <v>0.9990013192714883</v>
      </c>
      <c r="E260" s="2">
        <f t="shared" si="37"/>
        <v>1000</v>
      </c>
      <c r="F260" s="6">
        <f t="shared" si="34"/>
        <v>0.9980145512355632</v>
      </c>
      <c r="G260" s="50">
        <f t="shared" si="35"/>
        <v>0.9980145512355632</v>
      </c>
      <c r="H260">
        <f t="shared" si="33"/>
        <v>4.779999999999986</v>
      </c>
    </row>
    <row r="261" spans="1:8" ht="12.75">
      <c r="A261">
        <f t="shared" si="31"/>
        <v>4.799999999999986</v>
      </c>
      <c r="B261" s="2">
        <f t="shared" si="38"/>
        <v>1000</v>
      </c>
      <c r="C261" s="4">
        <f t="shared" si="36"/>
        <v>999.0212928860585</v>
      </c>
      <c r="D261" s="6">
        <f t="shared" si="32"/>
        <v>0.9990212928860586</v>
      </c>
      <c r="E261" s="2">
        <f t="shared" si="37"/>
        <v>1000</v>
      </c>
      <c r="F261" s="6">
        <f t="shared" si="34"/>
        <v>0.998054260210852</v>
      </c>
      <c r="G261" s="50">
        <f t="shared" si="35"/>
        <v>0.998054260210852</v>
      </c>
      <c r="H261">
        <f t="shared" si="33"/>
        <v>4.799999999999986</v>
      </c>
    </row>
    <row r="262" spans="1:8" ht="12.75">
      <c r="A262">
        <f t="shared" si="31"/>
        <v>4.819999999999985</v>
      </c>
      <c r="B262" s="2">
        <f t="shared" si="38"/>
        <v>1000</v>
      </c>
      <c r="C262" s="4">
        <f t="shared" si="36"/>
        <v>999.0408670283374</v>
      </c>
      <c r="D262" s="6">
        <f t="shared" si="32"/>
        <v>0.9990408670283374</v>
      </c>
      <c r="E262" s="2">
        <f t="shared" si="37"/>
        <v>1000</v>
      </c>
      <c r="F262" s="6">
        <f t="shared" si="34"/>
        <v>0.998093175006635</v>
      </c>
      <c r="G262" s="50">
        <f t="shared" si="35"/>
        <v>0.998093175006635</v>
      </c>
      <c r="H262">
        <f t="shared" si="33"/>
        <v>4.819999999999985</v>
      </c>
    </row>
    <row r="263" spans="1:8" ht="12.75">
      <c r="A263">
        <f t="shared" si="31"/>
        <v>4.839999999999985</v>
      </c>
      <c r="B263" s="2">
        <f t="shared" si="38"/>
        <v>1000</v>
      </c>
      <c r="C263" s="4">
        <f t="shared" si="36"/>
        <v>999.0600496877706</v>
      </c>
      <c r="D263" s="6">
        <f t="shared" si="32"/>
        <v>0.9990600496877706</v>
      </c>
      <c r="E263" s="2">
        <f t="shared" si="37"/>
        <v>1000</v>
      </c>
      <c r="F263" s="6">
        <f t="shared" si="34"/>
        <v>0.9981313115065023</v>
      </c>
      <c r="G263" s="50">
        <f t="shared" si="35"/>
        <v>0.9981313115065023</v>
      </c>
      <c r="H263">
        <f t="shared" si="33"/>
        <v>4.839999999999985</v>
      </c>
    </row>
    <row r="264" spans="1:8" ht="12.75">
      <c r="A264">
        <f t="shared" si="31"/>
        <v>4.859999999999984</v>
      </c>
      <c r="B264" s="2">
        <f t="shared" si="38"/>
        <v>1000</v>
      </c>
      <c r="C264" s="4">
        <f t="shared" si="36"/>
        <v>999.0788486940152</v>
      </c>
      <c r="D264" s="6">
        <f t="shared" si="32"/>
        <v>0.9990788486940152</v>
      </c>
      <c r="E264" s="2">
        <f t="shared" si="37"/>
        <v>1000</v>
      </c>
      <c r="F264" s="6">
        <f t="shared" si="34"/>
        <v>0.9981686852763721</v>
      </c>
      <c r="G264" s="50">
        <f t="shared" si="35"/>
        <v>0.9981686852763721</v>
      </c>
      <c r="H264">
        <f t="shared" si="33"/>
        <v>4.859999999999984</v>
      </c>
    </row>
    <row r="265" spans="1:8" ht="12.75">
      <c r="A265">
        <f t="shared" si="31"/>
        <v>4.879999999999984</v>
      </c>
      <c r="B265" s="2">
        <f t="shared" si="38"/>
        <v>1000</v>
      </c>
      <c r="C265" s="4">
        <f t="shared" si="36"/>
        <v>999.0972717201348</v>
      </c>
      <c r="D265" s="6">
        <f t="shared" si="32"/>
        <v>0.9990972717201348</v>
      </c>
      <c r="E265" s="2">
        <f t="shared" si="37"/>
        <v>1000</v>
      </c>
      <c r="F265" s="6">
        <f t="shared" si="34"/>
        <v>0.9982053115708446</v>
      </c>
      <c r="G265" s="50">
        <f t="shared" si="35"/>
        <v>0.9982053115708446</v>
      </c>
      <c r="H265">
        <f t="shared" si="33"/>
        <v>4.879999999999984</v>
      </c>
    </row>
    <row r="266" spans="1:8" ht="12.75">
      <c r="A266">
        <f t="shared" si="31"/>
        <v>4.8999999999999835</v>
      </c>
      <c r="B266" s="2">
        <f t="shared" si="38"/>
        <v>1000</v>
      </c>
      <c r="C266" s="4">
        <f t="shared" si="36"/>
        <v>999.1153262857321</v>
      </c>
      <c r="D266" s="6">
        <f t="shared" si="32"/>
        <v>0.9991153262857321</v>
      </c>
      <c r="E266" s="2">
        <f t="shared" si="37"/>
        <v>1000</v>
      </c>
      <c r="F266" s="6">
        <f t="shared" si="34"/>
        <v>0.9982412053394276</v>
      </c>
      <c r="G266" s="50">
        <f t="shared" si="35"/>
        <v>0.9982412053394276</v>
      </c>
      <c r="H266">
        <f t="shared" si="33"/>
        <v>4.8999999999999835</v>
      </c>
    </row>
    <row r="267" spans="1:8" ht="12.75">
      <c r="A267">
        <f t="shared" si="31"/>
        <v>4.919999999999983</v>
      </c>
      <c r="B267" s="2">
        <f t="shared" si="38"/>
        <v>1000</v>
      </c>
      <c r="C267" s="4">
        <f t="shared" si="36"/>
        <v>999.1330197600174</v>
      </c>
      <c r="D267" s="6">
        <f t="shared" si="32"/>
        <v>0.9991330197600174</v>
      </c>
      <c r="E267" s="2">
        <f t="shared" si="37"/>
        <v>1000</v>
      </c>
      <c r="F267" s="6">
        <f t="shared" si="34"/>
        <v>0.9982763812326391</v>
      </c>
      <c r="G267" s="50">
        <f t="shared" si="35"/>
        <v>0.9982763812326391</v>
      </c>
      <c r="H267">
        <f t="shared" si="33"/>
        <v>4.919999999999983</v>
      </c>
    </row>
    <row r="268" spans="1:8" ht="12.75">
      <c r="A268">
        <f aca="true" t="shared" si="39" ref="A268:A331">A267+B$15</f>
        <v>4.939999999999983</v>
      </c>
      <c r="B268" s="2">
        <f t="shared" si="38"/>
        <v>1000</v>
      </c>
      <c r="C268" s="4">
        <f t="shared" si="36"/>
        <v>999.1503593648171</v>
      </c>
      <c r="D268" s="6">
        <f aca="true" t="shared" si="40" ref="D268:D331">C268/B268</f>
        <v>0.9991503593648171</v>
      </c>
      <c r="E268" s="2">
        <f t="shared" si="37"/>
        <v>1000</v>
      </c>
      <c r="F268" s="6">
        <f t="shared" si="34"/>
        <v>0.9983108536079863</v>
      </c>
      <c r="G268" s="50">
        <f t="shared" si="35"/>
        <v>0.9983108536079863</v>
      </c>
      <c r="H268">
        <f t="shared" si="33"/>
        <v>4.939999999999983</v>
      </c>
    </row>
    <row r="269" spans="1:8" ht="12.75">
      <c r="A269">
        <f t="shared" si="39"/>
        <v>4.959999999999982</v>
      </c>
      <c r="B269" s="2">
        <f t="shared" si="38"/>
        <v>1000</v>
      </c>
      <c r="C269" s="4">
        <f t="shared" si="36"/>
        <v>999.1673521775207</v>
      </c>
      <c r="D269" s="6">
        <f t="shared" si="40"/>
        <v>0.9991673521775207</v>
      </c>
      <c r="E269" s="2">
        <f t="shared" si="37"/>
        <v>1000</v>
      </c>
      <c r="F269" s="6">
        <f t="shared" si="34"/>
        <v>0.9983446365358265</v>
      </c>
      <c r="G269" s="50">
        <f t="shared" si="35"/>
        <v>0.9983446365358265</v>
      </c>
      <c r="H269">
        <f t="shared" si="33"/>
        <v>4.959999999999982</v>
      </c>
    </row>
    <row r="270" spans="1:8" ht="12.75">
      <c r="A270">
        <f t="shared" si="39"/>
        <v>4.979999999999982</v>
      </c>
      <c r="B270" s="2">
        <f t="shared" si="38"/>
        <v>1000</v>
      </c>
      <c r="C270" s="4">
        <f t="shared" si="36"/>
        <v>999.1840051339702</v>
      </c>
      <c r="D270" s="6">
        <f t="shared" si="40"/>
        <v>0.9991840051339702</v>
      </c>
      <c r="E270" s="2">
        <f t="shared" si="37"/>
        <v>1000</v>
      </c>
      <c r="F270" s="6">
        <f t="shared" si="34"/>
        <v>0.9983777438051098</v>
      </c>
      <c r="G270" s="50">
        <f t="shared" si="35"/>
        <v>0.9983777438051098</v>
      </c>
      <c r="H270">
        <f t="shared" si="33"/>
        <v>4.979999999999982</v>
      </c>
    </row>
    <row r="271" spans="1:8" ht="12.75">
      <c r="A271">
        <f t="shared" si="39"/>
        <v>4.999999999999981</v>
      </c>
      <c r="B271" s="2">
        <f t="shared" si="38"/>
        <v>1000</v>
      </c>
      <c r="C271" s="4">
        <f t="shared" si="36"/>
        <v>999.2003250312908</v>
      </c>
      <c r="D271" s="6">
        <f t="shared" si="40"/>
        <v>0.9992003250312909</v>
      </c>
      <c r="E271" s="2">
        <f t="shared" si="37"/>
        <v>1000</v>
      </c>
      <c r="F271" s="6">
        <f t="shared" si="34"/>
        <v>0.9984101889290077</v>
      </c>
      <c r="G271" s="50">
        <f t="shared" si="35"/>
        <v>0.9984101889290077</v>
      </c>
      <c r="H271">
        <f t="shared" si="33"/>
        <v>4.999999999999981</v>
      </c>
    </row>
    <row r="272" spans="1:8" ht="12.75">
      <c r="A272">
        <f t="shared" si="39"/>
        <v>5.019999999999981</v>
      </c>
      <c r="B272" s="2">
        <f t="shared" si="38"/>
        <v>1000</v>
      </c>
      <c r="C272" s="4">
        <f t="shared" si="36"/>
        <v>999.216318530665</v>
      </c>
      <c r="D272" s="6">
        <f t="shared" si="40"/>
        <v>0.9992163185306651</v>
      </c>
      <c r="E272" s="2">
        <f t="shared" si="37"/>
        <v>1000</v>
      </c>
      <c r="F272" s="6">
        <f t="shared" si="34"/>
        <v>0.9984419851504276</v>
      </c>
      <c r="G272" s="50">
        <f t="shared" si="35"/>
        <v>0.9984419851504276</v>
      </c>
      <c r="H272">
        <f t="shared" si="33"/>
        <v>5.019999999999981</v>
      </c>
    </row>
    <row r="273" spans="1:8" ht="12.75">
      <c r="A273">
        <f t="shared" si="39"/>
        <v>5.0399999999999805</v>
      </c>
      <c r="B273" s="2">
        <f t="shared" si="38"/>
        <v>1000</v>
      </c>
      <c r="C273" s="4">
        <f t="shared" si="36"/>
        <v>999.2319921600517</v>
      </c>
      <c r="D273" s="6">
        <f t="shared" si="40"/>
        <v>0.9992319921600518</v>
      </c>
      <c r="E273" s="2">
        <f t="shared" si="37"/>
        <v>1000</v>
      </c>
      <c r="F273" s="6">
        <f t="shared" si="34"/>
        <v>0.998473145447419</v>
      </c>
      <c r="G273" s="50">
        <f t="shared" si="35"/>
        <v>0.998473145447419</v>
      </c>
      <c r="H273">
        <f aca="true" t="shared" si="41" ref="H273:H336">A273</f>
        <v>5.0399999999999805</v>
      </c>
    </row>
    <row r="274" spans="1:8" ht="12.75">
      <c r="A274">
        <f t="shared" si="39"/>
        <v>5.05999999999998</v>
      </c>
      <c r="B274" s="2">
        <f t="shared" si="38"/>
        <v>1000</v>
      </c>
      <c r="C274" s="4">
        <f t="shared" si="36"/>
        <v>999.2473523168507</v>
      </c>
      <c r="D274" s="6">
        <f t="shared" si="40"/>
        <v>0.9992473523168507</v>
      </c>
      <c r="E274" s="2">
        <f t="shared" si="37"/>
        <v>1000</v>
      </c>
      <c r="F274" s="6">
        <f t="shared" si="34"/>
        <v>0.9985036825384705</v>
      </c>
      <c r="G274" s="50">
        <f t="shared" si="35"/>
        <v>0.9985036825384705</v>
      </c>
      <c r="H274">
        <f t="shared" si="41"/>
        <v>5.05999999999998</v>
      </c>
    </row>
    <row r="275" spans="1:8" ht="12.75">
      <c r="A275">
        <f t="shared" si="39"/>
        <v>5.07999999999998</v>
      </c>
      <c r="B275" s="2">
        <f t="shared" si="38"/>
        <v>1000</v>
      </c>
      <c r="C275" s="4">
        <f t="shared" si="36"/>
        <v>999.2624052705137</v>
      </c>
      <c r="D275" s="6">
        <f t="shared" si="40"/>
        <v>0.9992624052705137</v>
      </c>
      <c r="E275" s="2">
        <f t="shared" si="37"/>
        <v>1000</v>
      </c>
      <c r="F275" s="6">
        <f t="shared" si="34"/>
        <v>0.9985336088877012</v>
      </c>
      <c r="G275" s="50">
        <f t="shared" si="35"/>
        <v>0.9985336088877012</v>
      </c>
      <c r="H275">
        <f t="shared" si="41"/>
        <v>5.07999999999998</v>
      </c>
    </row>
    <row r="276" spans="1:8" ht="12.75">
      <c r="A276">
        <f t="shared" si="39"/>
        <v>5.099999999999979</v>
      </c>
      <c r="B276" s="2">
        <f t="shared" si="38"/>
        <v>1000</v>
      </c>
      <c r="C276" s="4">
        <f t="shared" si="36"/>
        <v>999.2771571651034</v>
      </c>
      <c r="D276" s="6">
        <f t="shared" si="40"/>
        <v>0.9992771571651035</v>
      </c>
      <c r="E276" s="2">
        <f t="shared" si="37"/>
        <v>1000</v>
      </c>
      <c r="F276" s="6">
        <f t="shared" si="34"/>
        <v>0.9985629367099472</v>
      </c>
      <c r="G276" s="50">
        <f t="shared" si="35"/>
        <v>0.9985629367099472</v>
      </c>
      <c r="H276">
        <f t="shared" si="41"/>
        <v>5.099999999999979</v>
      </c>
    </row>
    <row r="277" spans="1:8" ht="12.75">
      <c r="A277">
        <f t="shared" si="39"/>
        <v>5.119999999999979</v>
      </c>
      <c r="B277" s="2">
        <f t="shared" si="38"/>
        <v>1000</v>
      </c>
      <c r="C277" s="4">
        <f t="shared" si="36"/>
        <v>999.2916140218014</v>
      </c>
      <c r="D277" s="6">
        <f t="shared" si="40"/>
        <v>0.9992916140218013</v>
      </c>
      <c r="E277" s="2">
        <f t="shared" si="37"/>
        <v>1000</v>
      </c>
      <c r="F277" s="6">
        <f t="shared" si="34"/>
        <v>0.9985916779757482</v>
      </c>
      <c r="G277" s="50">
        <f t="shared" si="35"/>
        <v>0.9985916779757482</v>
      </c>
      <c r="H277">
        <f t="shared" si="41"/>
        <v>5.119999999999979</v>
      </c>
    </row>
    <row r="278" spans="1:8" ht="12.75">
      <c r="A278">
        <f t="shared" si="39"/>
        <v>5.139999999999978</v>
      </c>
      <c r="B278" s="2">
        <f t="shared" si="38"/>
        <v>1000</v>
      </c>
      <c r="C278" s="4">
        <f t="shared" si="36"/>
        <v>999.3057817413653</v>
      </c>
      <c r="D278" s="6">
        <f t="shared" si="40"/>
        <v>0.9993057817413653</v>
      </c>
      <c r="E278" s="2">
        <f t="shared" si="37"/>
        <v>1000</v>
      </c>
      <c r="F278" s="6">
        <f aca="true" t="shared" si="42" ref="F278:F341">(D278-B$11)/(B$9-B$11)</f>
        <v>0.9986198444162332</v>
      </c>
      <c r="G278" s="50">
        <f aca="true" t="shared" si="43" ref="G278:G341">IF(AND(ABS((D278-B$11)/(B$9-B$11))&gt;=N$10,G277&lt;N$10),N$10,IF(AND(ABS((D278-B$11)/(B$9-B$11))&gt;=N$9,G277&lt;N$9),N$9,IF(AND(ABS((D278-B$11)/(B$9-B$11))&gt;=N$8,G277&lt;N$8),N$8,ABS((D278-B$11)/(B$9-B$11)))))</f>
        <v>0.9986198444162332</v>
      </c>
      <c r="H278">
        <f t="shared" si="41"/>
        <v>5.139999999999978</v>
      </c>
    </row>
    <row r="279" spans="1:8" ht="12.75">
      <c r="A279">
        <f t="shared" si="39"/>
        <v>5.159999999999978</v>
      </c>
      <c r="B279" s="2">
        <f t="shared" si="38"/>
        <v>1000</v>
      </c>
      <c r="C279" s="4">
        <f aca="true" t="shared" si="44" ref="C279:C342">C278+(B$8*B$9-D278*(B$8-(B279-B278)/B$15))*B$15</f>
        <v>999.319666106538</v>
      </c>
      <c r="D279" s="6">
        <f t="shared" si="40"/>
        <v>0.999319666106538</v>
      </c>
      <c r="E279" s="2">
        <f aca="true" t="shared" si="45" ref="E279:E342">MAX(0,B$8-(B279-B278)/B$15)</f>
        <v>1000</v>
      </c>
      <c r="F279" s="6">
        <f t="shared" si="42"/>
        <v>0.9986474475279086</v>
      </c>
      <c r="G279" s="50">
        <f t="shared" si="43"/>
        <v>0.9986474475279086</v>
      </c>
      <c r="H279">
        <f t="shared" si="41"/>
        <v>5.159999999999978</v>
      </c>
    </row>
    <row r="280" spans="1:8" ht="12.75">
      <c r="A280">
        <f t="shared" si="39"/>
        <v>5.1799999999999775</v>
      </c>
      <c r="B280" s="2">
        <f t="shared" si="38"/>
        <v>1000</v>
      </c>
      <c r="C280" s="4">
        <f t="shared" si="44"/>
        <v>999.3332727844072</v>
      </c>
      <c r="D280" s="6">
        <f t="shared" si="40"/>
        <v>0.9993332727844072</v>
      </c>
      <c r="E280" s="2">
        <f t="shared" si="45"/>
        <v>1000</v>
      </c>
      <c r="F280" s="6">
        <f t="shared" si="42"/>
        <v>0.9986744985773502</v>
      </c>
      <c r="G280" s="50">
        <f t="shared" si="43"/>
        <v>0.9986744985773502</v>
      </c>
      <c r="H280">
        <f t="shared" si="41"/>
        <v>5.1799999999999775</v>
      </c>
    </row>
    <row r="281" spans="1:8" ht="12.75">
      <c r="A281">
        <f t="shared" si="39"/>
        <v>5.199999999999977</v>
      </c>
      <c r="B281" s="2">
        <f t="shared" si="38"/>
        <v>1000</v>
      </c>
      <c r="C281" s="4">
        <f t="shared" si="44"/>
        <v>999.3466073287191</v>
      </c>
      <c r="D281" s="6">
        <f t="shared" si="40"/>
        <v>0.999346607328719</v>
      </c>
      <c r="E281" s="2">
        <f t="shared" si="45"/>
        <v>1000</v>
      </c>
      <c r="F281" s="6">
        <f t="shared" si="42"/>
        <v>0.9987010086058032</v>
      </c>
      <c r="G281" s="50">
        <f t="shared" si="43"/>
        <v>0.9987010086058032</v>
      </c>
      <c r="H281">
        <f t="shared" si="41"/>
        <v>5.199999999999977</v>
      </c>
    </row>
    <row r="282" spans="1:8" ht="12.75">
      <c r="A282">
        <f t="shared" si="39"/>
        <v>5.219999999999977</v>
      </c>
      <c r="B282" s="2">
        <f t="shared" si="38"/>
        <v>1000</v>
      </c>
      <c r="C282" s="4">
        <f t="shared" si="44"/>
        <v>999.3596751821447</v>
      </c>
      <c r="D282" s="6">
        <f t="shared" si="40"/>
        <v>0.9993596751821446</v>
      </c>
      <c r="E282" s="2">
        <f t="shared" si="45"/>
        <v>1000</v>
      </c>
      <c r="F282" s="6">
        <f t="shared" si="42"/>
        <v>0.9987269884336871</v>
      </c>
      <c r="G282" s="50">
        <f t="shared" si="43"/>
        <v>0.9987269884336871</v>
      </c>
      <c r="H282">
        <f t="shared" si="41"/>
        <v>5.219999999999977</v>
      </c>
    </row>
    <row r="283" spans="1:8" ht="12.75">
      <c r="A283">
        <f t="shared" si="39"/>
        <v>5.239999999999976</v>
      </c>
      <c r="B283" s="2">
        <f t="shared" si="38"/>
        <v>1000</v>
      </c>
      <c r="C283" s="4">
        <f t="shared" si="44"/>
        <v>999.3724816785018</v>
      </c>
      <c r="D283" s="6">
        <f t="shared" si="40"/>
        <v>0.9993724816785018</v>
      </c>
      <c r="E283" s="2">
        <f t="shared" si="45"/>
        <v>1000</v>
      </c>
      <c r="F283" s="6">
        <f t="shared" si="42"/>
        <v>0.9987524486650134</v>
      </c>
      <c r="G283" s="50">
        <f t="shared" si="43"/>
        <v>0.9987524486650134</v>
      </c>
      <c r="H283">
        <f t="shared" si="41"/>
        <v>5.239999999999976</v>
      </c>
    </row>
    <row r="284" spans="1:8" ht="12.75">
      <c r="A284">
        <f t="shared" si="39"/>
        <v>5.259999999999976</v>
      </c>
      <c r="B284" s="2">
        <f t="shared" si="38"/>
        <v>1000</v>
      </c>
      <c r="C284" s="4">
        <f t="shared" si="44"/>
        <v>999.3850320449318</v>
      </c>
      <c r="D284" s="6">
        <f t="shared" si="40"/>
        <v>0.9993850320449318</v>
      </c>
      <c r="E284" s="2">
        <f t="shared" si="45"/>
        <v>1000</v>
      </c>
      <c r="F284" s="6">
        <f t="shared" si="42"/>
        <v>0.9987773996917133</v>
      </c>
      <c r="G284" s="50">
        <f t="shared" si="43"/>
        <v>0.9987773996917133</v>
      </c>
      <c r="H284">
        <f t="shared" si="41"/>
        <v>5.259999999999976</v>
      </c>
    </row>
    <row r="285" spans="1:8" ht="12.75">
      <c r="A285">
        <f t="shared" si="39"/>
        <v>5.279999999999975</v>
      </c>
      <c r="B285" s="2">
        <f t="shared" si="38"/>
        <v>1000</v>
      </c>
      <c r="C285" s="4">
        <f t="shared" si="44"/>
        <v>999.3973314040331</v>
      </c>
      <c r="D285" s="6">
        <f t="shared" si="40"/>
        <v>0.9993973314040331</v>
      </c>
      <c r="E285" s="2">
        <f t="shared" si="45"/>
        <v>1000</v>
      </c>
      <c r="F285" s="6">
        <f t="shared" si="42"/>
        <v>0.9988018516978789</v>
      </c>
      <c r="G285" s="50">
        <f t="shared" si="43"/>
        <v>0.9988018516978789</v>
      </c>
      <c r="H285">
        <f t="shared" si="41"/>
        <v>5.279999999999975</v>
      </c>
    </row>
    <row r="286" spans="1:8" ht="12.75">
      <c r="A286">
        <f t="shared" si="39"/>
        <v>5.299999999999975</v>
      </c>
      <c r="B286" s="2">
        <f t="shared" si="38"/>
        <v>1000</v>
      </c>
      <c r="C286" s="4">
        <f t="shared" si="44"/>
        <v>999.4093847759525</v>
      </c>
      <c r="D286" s="6">
        <f t="shared" si="40"/>
        <v>0.9994093847759525</v>
      </c>
      <c r="E286" s="2">
        <f t="shared" si="45"/>
        <v>1000</v>
      </c>
      <c r="F286" s="6">
        <f t="shared" si="42"/>
        <v>0.9988258146639215</v>
      </c>
      <c r="G286" s="50">
        <f t="shared" si="43"/>
        <v>0.9988258146639215</v>
      </c>
      <c r="H286">
        <f t="shared" si="41"/>
        <v>5.299999999999975</v>
      </c>
    </row>
    <row r="287" spans="1:8" ht="12.75">
      <c r="A287">
        <f t="shared" si="39"/>
        <v>5.3199999999999745</v>
      </c>
      <c r="B287" s="2">
        <f t="shared" si="38"/>
        <v>1000</v>
      </c>
      <c r="C287" s="4">
        <f t="shared" si="44"/>
        <v>999.4211970804334</v>
      </c>
      <c r="D287" s="6">
        <f t="shared" si="40"/>
        <v>0.9994211970804334</v>
      </c>
      <c r="E287" s="2">
        <f t="shared" si="45"/>
        <v>1000</v>
      </c>
      <c r="F287" s="6">
        <f t="shared" si="42"/>
        <v>0.998849298370643</v>
      </c>
      <c r="G287" s="50">
        <f t="shared" si="43"/>
        <v>0.998849298370643</v>
      </c>
      <c r="H287">
        <f t="shared" si="41"/>
        <v>5.3199999999999745</v>
      </c>
    </row>
    <row r="288" spans="1:8" ht="12.75">
      <c r="A288">
        <f t="shared" si="39"/>
        <v>5.339999999999974</v>
      </c>
      <c r="B288" s="2">
        <f t="shared" si="38"/>
        <v>1000</v>
      </c>
      <c r="C288" s="4">
        <f t="shared" si="44"/>
        <v>999.4327731388248</v>
      </c>
      <c r="D288" s="6">
        <f t="shared" si="40"/>
        <v>0.9994327731388248</v>
      </c>
      <c r="E288" s="2">
        <f t="shared" si="45"/>
        <v>1000</v>
      </c>
      <c r="F288" s="6">
        <f t="shared" si="42"/>
        <v>0.9988723124032303</v>
      </c>
      <c r="G288" s="50">
        <f t="shared" si="43"/>
        <v>0.9988723124032303</v>
      </c>
      <c r="H288">
        <f t="shared" si="41"/>
        <v>5.339999999999974</v>
      </c>
    </row>
    <row r="289" spans="1:8" ht="12.75">
      <c r="A289">
        <f t="shared" si="39"/>
        <v>5.359999999999974</v>
      </c>
      <c r="B289" s="2">
        <f t="shared" si="38"/>
        <v>1000</v>
      </c>
      <c r="C289" s="4">
        <f t="shared" si="44"/>
        <v>999.4441176760483</v>
      </c>
      <c r="D289" s="6">
        <f t="shared" si="40"/>
        <v>0.9994441176760483</v>
      </c>
      <c r="E289" s="2">
        <f t="shared" si="45"/>
        <v>1000</v>
      </c>
      <c r="F289" s="6">
        <f t="shared" si="42"/>
        <v>0.9988948661551657</v>
      </c>
      <c r="G289" s="50">
        <f t="shared" si="43"/>
        <v>0.9988948661551657</v>
      </c>
      <c r="H289">
        <f t="shared" si="41"/>
        <v>5.359999999999974</v>
      </c>
    </row>
    <row r="290" spans="1:8" ht="12.75">
      <c r="A290">
        <f t="shared" si="39"/>
        <v>5.379999999999973</v>
      </c>
      <c r="B290" s="2">
        <f t="shared" si="38"/>
        <v>1000</v>
      </c>
      <c r="C290" s="4">
        <f t="shared" si="44"/>
        <v>999.4552353225274</v>
      </c>
      <c r="D290" s="6">
        <f t="shared" si="40"/>
        <v>0.9994552353225274</v>
      </c>
      <c r="E290" s="2">
        <f t="shared" si="45"/>
        <v>1000</v>
      </c>
      <c r="F290" s="6">
        <f t="shared" si="42"/>
        <v>0.9989169688320625</v>
      </c>
      <c r="G290" s="50">
        <f t="shared" si="43"/>
        <v>0.9989169688320625</v>
      </c>
      <c r="H290">
        <f t="shared" si="41"/>
        <v>5.379999999999973</v>
      </c>
    </row>
    <row r="291" spans="1:8" ht="12.75">
      <c r="A291">
        <f t="shared" si="39"/>
        <v>5.399999999999973</v>
      </c>
      <c r="B291" s="2">
        <f t="shared" si="38"/>
        <v>1000</v>
      </c>
      <c r="C291" s="4">
        <f t="shared" si="44"/>
        <v>999.4661306160768</v>
      </c>
      <c r="D291" s="6">
        <f t="shared" si="40"/>
        <v>0.9994661306160768</v>
      </c>
      <c r="E291" s="2">
        <f t="shared" si="45"/>
        <v>1000</v>
      </c>
      <c r="F291" s="6">
        <f t="shared" si="42"/>
        <v>0.9989386294554211</v>
      </c>
      <c r="G291" s="50">
        <f t="shared" si="43"/>
        <v>0.9989386294554211</v>
      </c>
      <c r="H291">
        <f t="shared" si="41"/>
        <v>5.399999999999973</v>
      </c>
    </row>
    <row r="292" spans="1:8" ht="12.75">
      <c r="A292">
        <f t="shared" si="39"/>
        <v>5.419999999999972</v>
      </c>
      <c r="B292" s="2">
        <f t="shared" si="38"/>
        <v>1000</v>
      </c>
      <c r="C292" s="4">
        <f t="shared" si="44"/>
        <v>999.4768080037553</v>
      </c>
      <c r="D292" s="6">
        <f t="shared" si="40"/>
        <v>0.9994768080037553</v>
      </c>
      <c r="E292" s="2">
        <f t="shared" si="45"/>
        <v>1000</v>
      </c>
      <c r="F292" s="6">
        <f t="shared" si="42"/>
        <v>0.9989598568663126</v>
      </c>
      <c r="G292" s="50">
        <f t="shared" si="43"/>
        <v>0.9989598568663126</v>
      </c>
      <c r="H292">
        <f t="shared" si="41"/>
        <v>5.419999999999972</v>
      </c>
    </row>
    <row r="293" spans="1:8" ht="12.75">
      <c r="A293">
        <f t="shared" si="39"/>
        <v>5.439999999999972</v>
      </c>
      <c r="B293" s="2">
        <f t="shared" si="38"/>
        <v>1000</v>
      </c>
      <c r="C293" s="4">
        <f t="shared" si="44"/>
        <v>999.4872718436802</v>
      </c>
      <c r="D293" s="6">
        <f t="shared" si="40"/>
        <v>0.9994872718436802</v>
      </c>
      <c r="E293" s="2">
        <f t="shared" si="45"/>
        <v>1000</v>
      </c>
      <c r="F293" s="6">
        <f t="shared" si="42"/>
        <v>0.9989806597289865</v>
      </c>
      <c r="G293" s="50">
        <f t="shared" si="43"/>
        <v>0.9989806597289865</v>
      </c>
      <c r="H293">
        <f t="shared" si="41"/>
        <v>5.439999999999972</v>
      </c>
    </row>
    <row r="294" spans="1:8" ht="12.75">
      <c r="A294">
        <f t="shared" si="39"/>
        <v>5.4599999999999715</v>
      </c>
      <c r="B294" s="2">
        <f t="shared" si="38"/>
        <v>1000</v>
      </c>
      <c r="C294" s="4">
        <f t="shared" si="44"/>
        <v>999.4975264068066</v>
      </c>
      <c r="D294" s="6">
        <f t="shared" si="40"/>
        <v>0.9994975264068067</v>
      </c>
      <c r="E294" s="2">
        <f t="shared" si="45"/>
        <v>1000</v>
      </c>
      <c r="F294" s="6">
        <f t="shared" si="42"/>
        <v>0.9990010465344069</v>
      </c>
      <c r="G294" s="50">
        <f t="shared" si="43"/>
        <v>0.999</v>
      </c>
      <c r="H294">
        <f t="shared" si="41"/>
        <v>5.4599999999999715</v>
      </c>
    </row>
    <row r="295" spans="1:8" ht="12.75">
      <c r="A295">
        <f t="shared" si="39"/>
        <v>5.479999999999971</v>
      </c>
      <c r="B295" s="2">
        <f aca="true" t="shared" si="46" ref="B295:B358">MIN(B$7,B294+(B$8-E294)*B$15)</f>
        <v>1000</v>
      </c>
      <c r="C295" s="4">
        <f t="shared" si="44"/>
        <v>999.5075758786705</v>
      </c>
      <c r="D295" s="6">
        <f t="shared" si="40"/>
        <v>0.9995075758786706</v>
      </c>
      <c r="E295" s="2">
        <f t="shared" si="45"/>
        <v>1000</v>
      </c>
      <c r="F295" s="6">
        <f t="shared" si="42"/>
        <v>0.9990210256037189</v>
      </c>
      <c r="G295" s="50">
        <f t="shared" si="43"/>
        <v>0.9990210256037189</v>
      </c>
      <c r="H295">
        <f t="shared" si="41"/>
        <v>5.479999999999971</v>
      </c>
    </row>
    <row r="296" spans="1:8" ht="12.75">
      <c r="A296">
        <f t="shared" si="39"/>
        <v>5.499999999999971</v>
      </c>
      <c r="B296" s="2">
        <f t="shared" si="46"/>
        <v>1000</v>
      </c>
      <c r="C296" s="4">
        <f t="shared" si="44"/>
        <v>999.5174243610971</v>
      </c>
      <c r="D296" s="6">
        <f t="shared" si="40"/>
        <v>0.9995174243610971</v>
      </c>
      <c r="E296" s="2">
        <f t="shared" si="45"/>
        <v>1000</v>
      </c>
      <c r="F296" s="6">
        <f t="shared" si="42"/>
        <v>0.9990406050916444</v>
      </c>
      <c r="G296" s="50">
        <f t="shared" si="43"/>
        <v>0.9990406050916444</v>
      </c>
      <c r="H296">
        <f t="shared" si="41"/>
        <v>5.499999999999971</v>
      </c>
    </row>
    <row r="297" spans="1:8" ht="12.75">
      <c r="A297">
        <f t="shared" si="39"/>
        <v>5.51999999999997</v>
      </c>
      <c r="B297" s="2">
        <f t="shared" si="46"/>
        <v>1000</v>
      </c>
      <c r="C297" s="4">
        <f t="shared" si="44"/>
        <v>999.5270758738752</v>
      </c>
      <c r="D297" s="6">
        <f t="shared" si="40"/>
        <v>0.9995270758738752</v>
      </c>
      <c r="E297" s="2">
        <f t="shared" si="45"/>
        <v>1000</v>
      </c>
      <c r="F297" s="6">
        <f t="shared" si="42"/>
        <v>0.9990597929898116</v>
      </c>
      <c r="G297" s="50">
        <f t="shared" si="43"/>
        <v>0.9990597929898116</v>
      </c>
      <c r="H297">
        <f t="shared" si="41"/>
        <v>5.51999999999997</v>
      </c>
    </row>
    <row r="298" spans="1:8" ht="12.75">
      <c r="A298">
        <f t="shared" si="39"/>
        <v>5.53999999999997</v>
      </c>
      <c r="B298" s="2">
        <f t="shared" si="46"/>
        <v>1000</v>
      </c>
      <c r="C298" s="4">
        <f t="shared" si="44"/>
        <v>999.5365343563977</v>
      </c>
      <c r="D298" s="6">
        <f t="shared" si="40"/>
        <v>0.9995365343563978</v>
      </c>
      <c r="E298" s="2">
        <f t="shared" si="45"/>
        <v>1000</v>
      </c>
      <c r="F298" s="6">
        <f t="shared" si="42"/>
        <v>0.9990785971300155</v>
      </c>
      <c r="G298" s="50">
        <f t="shared" si="43"/>
        <v>0.9990785971300155</v>
      </c>
      <c r="H298">
        <f t="shared" si="41"/>
        <v>5.53999999999997</v>
      </c>
    </row>
    <row r="299" spans="1:8" ht="12.75">
      <c r="A299">
        <f t="shared" si="39"/>
        <v>5.559999999999969</v>
      </c>
      <c r="B299" s="2">
        <f t="shared" si="46"/>
        <v>1000</v>
      </c>
      <c r="C299" s="4">
        <f t="shared" si="44"/>
        <v>999.5458036692697</v>
      </c>
      <c r="D299" s="6">
        <f t="shared" si="40"/>
        <v>0.9995458036692697</v>
      </c>
      <c r="E299" s="2">
        <f t="shared" si="45"/>
        <v>1000</v>
      </c>
      <c r="F299" s="6">
        <f t="shared" si="42"/>
        <v>0.9990970251874149</v>
      </c>
      <c r="G299" s="50">
        <f t="shared" si="43"/>
        <v>0.9990970251874149</v>
      </c>
      <c r="H299">
        <f t="shared" si="41"/>
        <v>5.559999999999969</v>
      </c>
    </row>
    <row r="300" spans="1:8" ht="12.75">
      <c r="A300">
        <f t="shared" si="39"/>
        <v>5.579999999999969</v>
      </c>
      <c r="B300" s="2">
        <f t="shared" si="46"/>
        <v>1000</v>
      </c>
      <c r="C300" s="4">
        <f t="shared" si="44"/>
        <v>999.5548875958843</v>
      </c>
      <c r="D300" s="6">
        <f t="shared" si="40"/>
        <v>0.9995548875958843</v>
      </c>
      <c r="E300" s="2">
        <f t="shared" si="45"/>
        <v>1000</v>
      </c>
      <c r="F300" s="6">
        <f t="shared" si="42"/>
        <v>0.9991150846836666</v>
      </c>
      <c r="G300" s="50">
        <f t="shared" si="43"/>
        <v>0.9991150846836666</v>
      </c>
      <c r="H300">
        <f t="shared" si="41"/>
        <v>5.579999999999969</v>
      </c>
    </row>
    <row r="301" spans="1:8" ht="12.75">
      <c r="A301">
        <f t="shared" si="39"/>
        <v>5.599999999999969</v>
      </c>
      <c r="B301" s="2">
        <f t="shared" si="46"/>
        <v>1000</v>
      </c>
      <c r="C301" s="4">
        <f t="shared" si="44"/>
        <v>999.5637898439667</v>
      </c>
      <c r="D301" s="6">
        <f t="shared" si="40"/>
        <v>0.9995637898439667</v>
      </c>
      <c r="E301" s="2">
        <f t="shared" si="45"/>
        <v>1000</v>
      </c>
      <c r="F301" s="6">
        <f t="shared" si="42"/>
        <v>0.9991327829899933</v>
      </c>
      <c r="G301" s="50">
        <f t="shared" si="43"/>
        <v>0.9991327829899933</v>
      </c>
      <c r="H301">
        <f t="shared" si="41"/>
        <v>5.599999999999969</v>
      </c>
    </row>
    <row r="302" spans="1:8" ht="12.75">
      <c r="A302">
        <f t="shared" si="39"/>
        <v>5.619999999999968</v>
      </c>
      <c r="B302" s="2">
        <f t="shared" si="46"/>
        <v>1000</v>
      </c>
      <c r="C302" s="4">
        <f t="shared" si="44"/>
        <v>999.5725140470873</v>
      </c>
      <c r="D302" s="6">
        <f t="shared" si="40"/>
        <v>0.9995725140470874</v>
      </c>
      <c r="E302" s="2">
        <f t="shared" si="45"/>
        <v>1000</v>
      </c>
      <c r="F302" s="6">
        <f t="shared" si="42"/>
        <v>0.9991501273301936</v>
      </c>
      <c r="G302" s="50">
        <f t="shared" si="43"/>
        <v>0.9991501273301936</v>
      </c>
      <c r="H302">
        <f t="shared" si="41"/>
        <v>5.619999999999968</v>
      </c>
    </row>
    <row r="303" spans="1:8" ht="12.75">
      <c r="A303">
        <f t="shared" si="39"/>
        <v>5.639999999999968</v>
      </c>
      <c r="B303" s="2">
        <f t="shared" si="46"/>
        <v>1000</v>
      </c>
      <c r="C303" s="4">
        <f t="shared" si="44"/>
        <v>999.5810637661456</v>
      </c>
      <c r="D303" s="6">
        <f t="shared" si="40"/>
        <v>0.9995810637661455</v>
      </c>
      <c r="E303" s="2">
        <f t="shared" si="45"/>
        <v>1000</v>
      </c>
      <c r="F303" s="6">
        <f t="shared" si="42"/>
        <v>0.9991671247835895</v>
      </c>
      <c r="G303" s="50">
        <f t="shared" si="43"/>
        <v>0.9991671247835895</v>
      </c>
      <c r="H303">
        <f t="shared" si="41"/>
        <v>5.639999999999968</v>
      </c>
    </row>
    <row r="304" spans="1:8" ht="12.75">
      <c r="A304">
        <f t="shared" si="39"/>
        <v>5.659999999999967</v>
      </c>
      <c r="B304" s="2">
        <f t="shared" si="46"/>
        <v>1000</v>
      </c>
      <c r="C304" s="4">
        <f t="shared" si="44"/>
        <v>999.5894424908226</v>
      </c>
      <c r="D304" s="6">
        <f t="shared" si="40"/>
        <v>0.9995894424908226</v>
      </c>
      <c r="E304" s="2">
        <f t="shared" si="45"/>
        <v>1000</v>
      </c>
      <c r="F304" s="6">
        <f t="shared" si="42"/>
        <v>0.9991837822879177</v>
      </c>
      <c r="G304" s="50">
        <f t="shared" si="43"/>
        <v>0.9991837822879177</v>
      </c>
      <c r="H304">
        <f t="shared" si="41"/>
        <v>5.659999999999967</v>
      </c>
    </row>
    <row r="305" spans="1:8" ht="12.75">
      <c r="A305">
        <f t="shared" si="39"/>
        <v>5.679999999999967</v>
      </c>
      <c r="B305" s="2">
        <f t="shared" si="46"/>
        <v>1000</v>
      </c>
      <c r="C305" s="4">
        <f t="shared" si="44"/>
        <v>999.5976536410062</v>
      </c>
      <c r="D305" s="6">
        <f t="shared" si="40"/>
        <v>0.9995976536410062</v>
      </c>
      <c r="E305" s="2">
        <f t="shared" si="45"/>
        <v>1000</v>
      </c>
      <c r="F305" s="6">
        <f t="shared" si="42"/>
        <v>0.9992001066421594</v>
      </c>
      <c r="G305" s="50">
        <f t="shared" si="43"/>
        <v>0.9992001066421594</v>
      </c>
      <c r="H305">
        <f t="shared" si="41"/>
        <v>5.679999999999967</v>
      </c>
    </row>
    <row r="306" spans="1:8" ht="12.75">
      <c r="A306">
        <f t="shared" si="39"/>
        <v>5.699999999999966</v>
      </c>
      <c r="B306" s="2">
        <f t="shared" si="46"/>
        <v>1000</v>
      </c>
      <c r="C306" s="4">
        <f t="shared" si="44"/>
        <v>999.6057005681861</v>
      </c>
      <c r="D306" s="6">
        <f t="shared" si="40"/>
        <v>0.9996057005681861</v>
      </c>
      <c r="E306" s="2">
        <f t="shared" si="45"/>
        <v>1000</v>
      </c>
      <c r="F306" s="6">
        <f t="shared" si="42"/>
        <v>0.9992161045093163</v>
      </c>
      <c r="G306" s="50">
        <f t="shared" si="43"/>
        <v>0.9992161045093163</v>
      </c>
      <c r="H306">
        <f t="shared" si="41"/>
        <v>5.699999999999966</v>
      </c>
    </row>
    <row r="307" spans="1:8" ht="12.75">
      <c r="A307">
        <f t="shared" si="39"/>
        <v>5.719999999999966</v>
      </c>
      <c r="B307" s="2">
        <f t="shared" si="46"/>
        <v>1000</v>
      </c>
      <c r="C307" s="4">
        <f t="shared" si="44"/>
        <v>999.6135865568224</v>
      </c>
      <c r="D307" s="6">
        <f t="shared" si="40"/>
        <v>0.9996135865568224</v>
      </c>
      <c r="E307" s="2">
        <f t="shared" si="45"/>
        <v>1000</v>
      </c>
      <c r="F307" s="6">
        <f t="shared" si="42"/>
        <v>0.99923178241913</v>
      </c>
      <c r="G307" s="50">
        <f t="shared" si="43"/>
        <v>0.99923178241913</v>
      </c>
      <c r="H307">
        <f t="shared" si="41"/>
        <v>5.719999999999966</v>
      </c>
    </row>
    <row r="308" spans="1:8" ht="12.75">
      <c r="A308">
        <f t="shared" si="39"/>
        <v>5.739999999999966</v>
      </c>
      <c r="B308" s="2">
        <f t="shared" si="46"/>
        <v>1000</v>
      </c>
      <c r="C308" s="4">
        <f t="shared" si="44"/>
        <v>999.6213148256859</v>
      </c>
      <c r="D308" s="6">
        <f t="shared" si="40"/>
        <v>0.9996213148256858</v>
      </c>
      <c r="E308" s="2">
        <f t="shared" si="45"/>
        <v>1000</v>
      </c>
      <c r="F308" s="6">
        <f t="shared" si="42"/>
        <v>0.9992471467707472</v>
      </c>
      <c r="G308" s="50">
        <f t="shared" si="43"/>
        <v>0.9992471467707472</v>
      </c>
      <c r="H308">
        <f t="shared" si="41"/>
        <v>5.739999999999966</v>
      </c>
    </row>
    <row r="309" spans="1:8" ht="12.75">
      <c r="A309">
        <f t="shared" si="39"/>
        <v>5.759999999999965</v>
      </c>
      <c r="B309" s="2">
        <f t="shared" si="46"/>
        <v>1000</v>
      </c>
      <c r="C309" s="4">
        <f t="shared" si="44"/>
        <v>999.6288885291722</v>
      </c>
      <c r="D309" s="6">
        <f t="shared" si="40"/>
        <v>0.9996288885291722</v>
      </c>
      <c r="E309" s="2">
        <f t="shared" si="45"/>
        <v>1000</v>
      </c>
      <c r="F309" s="6">
        <f t="shared" si="42"/>
        <v>0.9992622038353324</v>
      </c>
      <c r="G309" s="50">
        <f t="shared" si="43"/>
        <v>0.9992622038353324</v>
      </c>
      <c r="H309">
        <f t="shared" si="41"/>
        <v>5.759999999999965</v>
      </c>
    </row>
    <row r="310" spans="1:8" ht="12.75">
      <c r="A310">
        <f t="shared" si="39"/>
        <v>5.779999999999965</v>
      </c>
      <c r="B310" s="2">
        <f t="shared" si="46"/>
        <v>1000</v>
      </c>
      <c r="C310" s="4">
        <f t="shared" si="44"/>
        <v>999.6363107585887</v>
      </c>
      <c r="D310" s="6">
        <f t="shared" si="40"/>
        <v>0.9996363107585887</v>
      </c>
      <c r="E310" s="2">
        <f t="shared" si="45"/>
        <v>1000</v>
      </c>
      <c r="F310" s="6">
        <f t="shared" si="42"/>
        <v>0.9992769597586257</v>
      </c>
      <c r="G310" s="50">
        <f t="shared" si="43"/>
        <v>0.9992769597586257</v>
      </c>
      <c r="H310">
        <f t="shared" si="41"/>
        <v>5.779999999999965</v>
      </c>
    </row>
    <row r="311" spans="1:8" ht="12.75">
      <c r="A311">
        <f t="shared" si="39"/>
        <v>5.799999999999964</v>
      </c>
      <c r="B311" s="2">
        <f t="shared" si="46"/>
        <v>1000</v>
      </c>
      <c r="C311" s="4">
        <f t="shared" si="44"/>
        <v>999.643584543417</v>
      </c>
      <c r="D311" s="6">
        <f t="shared" si="40"/>
        <v>0.999643584543417</v>
      </c>
      <c r="E311" s="2">
        <f t="shared" si="45"/>
        <v>1000</v>
      </c>
      <c r="F311" s="6">
        <f t="shared" si="42"/>
        <v>0.9992914205634532</v>
      </c>
      <c r="G311" s="50">
        <f t="shared" si="43"/>
        <v>0.9992914205634532</v>
      </c>
      <c r="H311">
        <f t="shared" si="41"/>
        <v>5.799999999999964</v>
      </c>
    </row>
    <row r="312" spans="1:8" ht="12.75">
      <c r="A312">
        <f t="shared" si="39"/>
        <v>5.819999999999964</v>
      </c>
      <c r="B312" s="2">
        <f t="shared" si="46"/>
        <v>1000</v>
      </c>
      <c r="C312" s="4">
        <f t="shared" si="44"/>
        <v>999.6507128525486</v>
      </c>
      <c r="D312" s="6">
        <f t="shared" si="40"/>
        <v>0.9996507128525486</v>
      </c>
      <c r="E312" s="2">
        <f t="shared" si="45"/>
        <v>1000</v>
      </c>
      <c r="F312" s="6">
        <f t="shared" si="42"/>
        <v>0.9993055921521841</v>
      </c>
      <c r="G312" s="50">
        <f t="shared" si="43"/>
        <v>0.9993055921521841</v>
      </c>
      <c r="H312">
        <f t="shared" si="41"/>
        <v>5.819999999999964</v>
      </c>
    </row>
    <row r="313" spans="1:8" ht="12.75">
      <c r="A313">
        <f t="shared" si="39"/>
        <v>5.839999999999963</v>
      </c>
      <c r="B313" s="2">
        <f t="shared" si="46"/>
        <v>1000</v>
      </c>
      <c r="C313" s="4">
        <f t="shared" si="44"/>
        <v>999.6576985954977</v>
      </c>
      <c r="D313" s="6">
        <f t="shared" si="40"/>
        <v>0.9996576985954977</v>
      </c>
      <c r="E313" s="2">
        <f t="shared" si="45"/>
        <v>1000</v>
      </c>
      <c r="F313" s="6">
        <f t="shared" si="42"/>
        <v>0.9993194803091405</v>
      </c>
      <c r="G313" s="50">
        <f t="shared" si="43"/>
        <v>0.9993194803091405</v>
      </c>
      <c r="H313">
        <f t="shared" si="41"/>
        <v>5.839999999999963</v>
      </c>
    </row>
    <row r="314" spans="1:8" ht="12.75">
      <c r="A314">
        <f t="shared" si="39"/>
        <v>5.859999999999963</v>
      </c>
      <c r="B314" s="2">
        <f t="shared" si="46"/>
        <v>1000</v>
      </c>
      <c r="C314" s="4">
        <f t="shared" si="44"/>
        <v>999.6645446235877</v>
      </c>
      <c r="D314" s="6">
        <f t="shared" si="40"/>
        <v>0.9996645446235878</v>
      </c>
      <c r="E314" s="2">
        <f t="shared" si="45"/>
        <v>1000</v>
      </c>
      <c r="F314" s="6">
        <f t="shared" si="42"/>
        <v>0.9993330907029578</v>
      </c>
      <c r="G314" s="50">
        <f t="shared" si="43"/>
        <v>0.9993330907029578</v>
      </c>
      <c r="H314">
        <f t="shared" si="41"/>
        <v>5.859999999999963</v>
      </c>
    </row>
    <row r="315" spans="1:8" ht="12.75">
      <c r="A315">
        <f t="shared" si="39"/>
        <v>5.879999999999963</v>
      </c>
      <c r="B315" s="2">
        <f t="shared" si="46"/>
        <v>1000</v>
      </c>
      <c r="C315" s="4">
        <f t="shared" si="44"/>
        <v>999.6712537311159</v>
      </c>
      <c r="D315" s="6">
        <f t="shared" si="40"/>
        <v>0.999671253731116</v>
      </c>
      <c r="E315" s="2">
        <f t="shared" si="45"/>
        <v>1000</v>
      </c>
      <c r="F315" s="6">
        <f t="shared" si="42"/>
        <v>0.9993464288888986</v>
      </c>
      <c r="G315" s="50">
        <f t="shared" si="43"/>
        <v>0.9993464288888986</v>
      </c>
      <c r="H315">
        <f t="shared" si="41"/>
        <v>5.879999999999963</v>
      </c>
    </row>
    <row r="316" spans="1:8" ht="12.75">
      <c r="A316">
        <f t="shared" si="39"/>
        <v>5.899999999999962</v>
      </c>
      <c r="B316" s="2">
        <f t="shared" si="46"/>
        <v>1000</v>
      </c>
      <c r="C316" s="4">
        <f t="shared" si="44"/>
        <v>999.6778286564936</v>
      </c>
      <c r="D316" s="6">
        <f t="shared" si="40"/>
        <v>0.9996778286564936</v>
      </c>
      <c r="E316" s="2">
        <f t="shared" si="45"/>
        <v>1000</v>
      </c>
      <c r="F316" s="6">
        <f t="shared" si="42"/>
        <v>0.9993595003111204</v>
      </c>
      <c r="G316" s="50">
        <f t="shared" si="43"/>
        <v>0.9993595003111204</v>
      </c>
      <c r="H316">
        <f t="shared" si="41"/>
        <v>5.899999999999962</v>
      </c>
    </row>
    <row r="317" spans="1:8" ht="12.75">
      <c r="A317">
        <f t="shared" si="39"/>
        <v>5.919999999999962</v>
      </c>
      <c r="B317" s="2">
        <f t="shared" si="46"/>
        <v>1000</v>
      </c>
      <c r="C317" s="4">
        <f t="shared" si="44"/>
        <v>999.6842720833637</v>
      </c>
      <c r="D317" s="6">
        <f t="shared" si="40"/>
        <v>0.9996842720833636</v>
      </c>
      <c r="E317" s="2">
        <f t="shared" si="45"/>
        <v>1000</v>
      </c>
      <c r="F317" s="6">
        <f t="shared" si="42"/>
        <v>0.9993723103048979</v>
      </c>
      <c r="G317" s="50">
        <f t="shared" si="43"/>
        <v>0.9993723103048979</v>
      </c>
      <c r="H317">
        <f t="shared" si="41"/>
        <v>5.919999999999962</v>
      </c>
    </row>
    <row r="318" spans="1:8" ht="12.75">
      <c r="A318">
        <f t="shared" si="39"/>
        <v>5.939999999999961</v>
      </c>
      <c r="B318" s="2">
        <f t="shared" si="46"/>
        <v>1000</v>
      </c>
      <c r="C318" s="4">
        <f t="shared" si="44"/>
        <v>999.6905866416964</v>
      </c>
      <c r="D318" s="6">
        <f t="shared" si="40"/>
        <v>0.9996905866416964</v>
      </c>
      <c r="E318" s="2">
        <f t="shared" si="45"/>
        <v>1000</v>
      </c>
      <c r="F318" s="6">
        <f t="shared" si="42"/>
        <v>0.9993848640988</v>
      </c>
      <c r="G318" s="50">
        <f t="shared" si="43"/>
        <v>0.9993848640988</v>
      </c>
      <c r="H318">
        <f t="shared" si="41"/>
        <v>5.939999999999961</v>
      </c>
    </row>
    <row r="319" spans="1:8" ht="12.75">
      <c r="A319">
        <f t="shared" si="39"/>
        <v>5.959999999999961</v>
      </c>
      <c r="B319" s="2">
        <f t="shared" si="46"/>
        <v>1000</v>
      </c>
      <c r="C319" s="4">
        <f t="shared" si="44"/>
        <v>999.6967749088625</v>
      </c>
      <c r="D319" s="6">
        <f t="shared" si="40"/>
        <v>0.9996967749088624</v>
      </c>
      <c r="E319" s="2">
        <f t="shared" si="45"/>
        <v>1000</v>
      </c>
      <c r="F319" s="6">
        <f t="shared" si="42"/>
        <v>0.9993971668168239</v>
      </c>
      <c r="G319" s="50">
        <f t="shared" si="43"/>
        <v>0.9993971668168239</v>
      </c>
      <c r="H319">
        <f t="shared" si="41"/>
        <v>5.959999999999961</v>
      </c>
    </row>
    <row r="320" spans="1:8" ht="12.75">
      <c r="A320">
        <f t="shared" si="39"/>
        <v>5.9799999999999605</v>
      </c>
      <c r="B320" s="2">
        <f t="shared" si="46"/>
        <v>1000</v>
      </c>
      <c r="C320" s="4">
        <f t="shared" si="44"/>
        <v>999.7028394106852</v>
      </c>
      <c r="D320" s="6">
        <f t="shared" si="40"/>
        <v>0.9997028394106852</v>
      </c>
      <c r="E320" s="2">
        <f t="shared" si="45"/>
        <v>1000</v>
      </c>
      <c r="F320" s="6">
        <f t="shared" si="42"/>
        <v>0.9994092234804874</v>
      </c>
      <c r="G320" s="50">
        <f t="shared" si="43"/>
        <v>0.9994092234804874</v>
      </c>
      <c r="H320">
        <f t="shared" si="41"/>
        <v>5.9799999999999605</v>
      </c>
    </row>
    <row r="321" spans="1:8" ht="12.75">
      <c r="A321">
        <f t="shared" si="39"/>
        <v>5.99999999999996</v>
      </c>
      <c r="B321" s="2">
        <f t="shared" si="46"/>
        <v>1000</v>
      </c>
      <c r="C321" s="4">
        <f t="shared" si="44"/>
        <v>999.7087826224715</v>
      </c>
      <c r="D321" s="6">
        <f t="shared" si="40"/>
        <v>0.9997087826224715</v>
      </c>
      <c r="E321" s="2">
        <f t="shared" si="45"/>
        <v>1000</v>
      </c>
      <c r="F321" s="6">
        <f t="shared" si="42"/>
        <v>0.9994210390108778</v>
      </c>
      <c r="G321" s="50">
        <f t="shared" si="43"/>
        <v>0.9994210390108778</v>
      </c>
      <c r="H321">
        <f t="shared" si="41"/>
        <v>5.99999999999996</v>
      </c>
    </row>
    <row r="322" spans="1:8" ht="12.75">
      <c r="A322">
        <f t="shared" si="39"/>
        <v>6.01999999999996</v>
      </c>
      <c r="B322" s="2">
        <f t="shared" si="46"/>
        <v>1000</v>
      </c>
      <c r="C322" s="4">
        <f t="shared" si="44"/>
        <v>999.714606970022</v>
      </c>
      <c r="D322" s="6">
        <f t="shared" si="40"/>
        <v>0.999714606970022</v>
      </c>
      <c r="E322" s="2">
        <f t="shared" si="45"/>
        <v>1000</v>
      </c>
      <c r="F322" s="6">
        <f t="shared" si="42"/>
        <v>0.9994326182306601</v>
      </c>
      <c r="G322" s="50">
        <f t="shared" si="43"/>
        <v>0.9994326182306601</v>
      </c>
      <c r="H322">
        <f t="shared" si="41"/>
        <v>6.01999999999996</v>
      </c>
    </row>
    <row r="323" spans="1:8" ht="12.75">
      <c r="A323">
        <f t="shared" si="39"/>
        <v>6.039999999999959</v>
      </c>
      <c r="B323" s="2">
        <f t="shared" si="46"/>
        <v>1000</v>
      </c>
      <c r="C323" s="4">
        <f t="shared" si="44"/>
        <v>999.7203148306216</v>
      </c>
      <c r="D323" s="6">
        <f t="shared" si="40"/>
        <v>0.9997203148306216</v>
      </c>
      <c r="E323" s="2">
        <f t="shared" si="45"/>
        <v>1000</v>
      </c>
      <c r="F323" s="6">
        <f t="shared" si="42"/>
        <v>0.999443965866047</v>
      </c>
      <c r="G323" s="50">
        <f t="shared" si="43"/>
        <v>0.999443965866047</v>
      </c>
      <c r="H323">
        <f t="shared" si="41"/>
        <v>6.039999999999959</v>
      </c>
    </row>
    <row r="324" spans="1:8" ht="12.75">
      <c r="A324">
        <f t="shared" si="39"/>
        <v>6.059999999999959</v>
      </c>
      <c r="B324" s="2">
        <f t="shared" si="46"/>
        <v>1000</v>
      </c>
      <c r="C324" s="4">
        <f t="shared" si="44"/>
        <v>999.7259085340092</v>
      </c>
      <c r="D324" s="6">
        <f t="shared" si="40"/>
        <v>0.9997259085340092</v>
      </c>
      <c r="E324" s="2">
        <f t="shared" si="45"/>
        <v>1000</v>
      </c>
      <c r="F324" s="6">
        <f t="shared" si="42"/>
        <v>0.9994550865487261</v>
      </c>
      <c r="G324" s="50">
        <f t="shared" si="43"/>
        <v>0.9994550865487261</v>
      </c>
      <c r="H324">
        <f t="shared" si="41"/>
        <v>6.059999999999959</v>
      </c>
    </row>
    <row r="325" spans="1:8" ht="12.75">
      <c r="A325">
        <f t="shared" si="39"/>
        <v>6.079999999999958</v>
      </c>
      <c r="B325" s="2">
        <f t="shared" si="46"/>
        <v>1000</v>
      </c>
      <c r="C325" s="4">
        <f t="shared" si="44"/>
        <v>999.7313903633291</v>
      </c>
      <c r="D325" s="6">
        <f t="shared" si="40"/>
        <v>0.999731390363329</v>
      </c>
      <c r="E325" s="2">
        <f t="shared" si="45"/>
        <v>1000</v>
      </c>
      <c r="F325" s="6">
        <f t="shared" si="42"/>
        <v>0.9994659848177515</v>
      </c>
      <c r="G325" s="50">
        <f t="shared" si="43"/>
        <v>0.9994659848177515</v>
      </c>
      <c r="H325">
        <f t="shared" si="41"/>
        <v>6.079999999999958</v>
      </c>
    </row>
    <row r="326" spans="1:8" ht="12.75">
      <c r="A326">
        <f t="shared" si="39"/>
        <v>6.099999999999958</v>
      </c>
      <c r="B326" s="2">
        <f t="shared" si="46"/>
        <v>1000</v>
      </c>
      <c r="C326" s="4">
        <f t="shared" si="44"/>
        <v>999.7367625560624</v>
      </c>
      <c r="D326" s="6">
        <f t="shared" si="40"/>
        <v>0.9997367625560625</v>
      </c>
      <c r="E326" s="2">
        <f t="shared" si="45"/>
        <v>1000</v>
      </c>
      <c r="F326" s="6">
        <f t="shared" si="42"/>
        <v>0.9994766651213965</v>
      </c>
      <c r="G326" s="50">
        <f t="shared" si="43"/>
        <v>0.9994766651213965</v>
      </c>
      <c r="H326">
        <f t="shared" si="41"/>
        <v>6.099999999999958</v>
      </c>
    </row>
    <row r="327" spans="1:8" ht="12.75">
      <c r="A327">
        <f t="shared" si="39"/>
        <v>6.1199999999999575</v>
      </c>
      <c r="B327" s="2">
        <f t="shared" si="46"/>
        <v>1000</v>
      </c>
      <c r="C327" s="4">
        <f t="shared" si="44"/>
        <v>999.7420273049412</v>
      </c>
      <c r="D327" s="6">
        <f t="shared" si="40"/>
        <v>0.9997420273049412</v>
      </c>
      <c r="E327" s="2">
        <f t="shared" si="45"/>
        <v>1000</v>
      </c>
      <c r="F327" s="6">
        <f t="shared" si="42"/>
        <v>0.9994871318189686</v>
      </c>
      <c r="G327" s="50">
        <f t="shared" si="43"/>
        <v>0.9994871318189686</v>
      </c>
      <c r="H327">
        <f t="shared" si="41"/>
        <v>6.1199999999999575</v>
      </c>
    </row>
    <row r="328" spans="1:8" ht="12.75">
      <c r="A328">
        <f t="shared" si="39"/>
        <v>6.139999999999957</v>
      </c>
      <c r="B328" s="2">
        <f t="shared" si="46"/>
        <v>1000</v>
      </c>
      <c r="C328" s="4">
        <f t="shared" si="44"/>
        <v>999.7471867588424</v>
      </c>
      <c r="D328" s="6">
        <f t="shared" si="40"/>
        <v>0.9997471867588424</v>
      </c>
      <c r="E328" s="2">
        <f t="shared" si="45"/>
        <v>1000</v>
      </c>
      <c r="F328" s="6">
        <f t="shared" si="42"/>
        <v>0.9994973891825893</v>
      </c>
      <c r="G328" s="50">
        <f t="shared" si="43"/>
        <v>0.9994973891825893</v>
      </c>
      <c r="H328">
        <f t="shared" si="41"/>
        <v>6.139999999999957</v>
      </c>
    </row>
    <row r="329" spans="1:8" ht="12.75">
      <c r="A329">
        <f t="shared" si="39"/>
        <v>6.159999999999957</v>
      </c>
      <c r="B329" s="2">
        <f t="shared" si="46"/>
        <v>1000</v>
      </c>
      <c r="C329" s="4">
        <f t="shared" si="44"/>
        <v>999.7522430236655</v>
      </c>
      <c r="D329" s="6">
        <f t="shared" si="40"/>
        <v>0.9997522430236655</v>
      </c>
      <c r="E329" s="2">
        <f t="shared" si="45"/>
        <v>1000</v>
      </c>
      <c r="F329" s="6">
        <f t="shared" si="42"/>
        <v>0.9995074413989373</v>
      </c>
      <c r="G329" s="50">
        <f t="shared" si="43"/>
        <v>0.9995074413989373</v>
      </c>
      <c r="H329">
        <f t="shared" si="41"/>
        <v>6.159999999999957</v>
      </c>
    </row>
    <row r="330" spans="1:8" ht="12.75">
      <c r="A330">
        <f t="shared" si="39"/>
        <v>6.179999999999956</v>
      </c>
      <c r="B330" s="2">
        <f t="shared" si="46"/>
        <v>1000</v>
      </c>
      <c r="C330" s="4">
        <f t="shared" si="44"/>
        <v>999.7571981631922</v>
      </c>
      <c r="D330" s="6">
        <f t="shared" si="40"/>
        <v>0.9997571981631922</v>
      </c>
      <c r="E330" s="2">
        <f t="shared" si="45"/>
        <v>1000</v>
      </c>
      <c r="F330" s="6">
        <f t="shared" si="42"/>
        <v>0.9995172925709587</v>
      </c>
      <c r="G330" s="50">
        <f t="shared" si="43"/>
        <v>0.9995172925709587</v>
      </c>
      <c r="H330">
        <f t="shared" si="41"/>
        <v>6.179999999999956</v>
      </c>
    </row>
    <row r="331" spans="1:8" ht="12.75">
      <c r="A331">
        <f t="shared" si="39"/>
        <v>6.199999999999956</v>
      </c>
      <c r="B331" s="2">
        <f t="shared" si="46"/>
        <v>1000</v>
      </c>
      <c r="C331" s="4">
        <f t="shared" si="44"/>
        <v>999.7620541999283</v>
      </c>
      <c r="D331" s="6">
        <f t="shared" si="40"/>
        <v>0.9997620541999284</v>
      </c>
      <c r="E331" s="2">
        <f t="shared" si="45"/>
        <v>1000</v>
      </c>
      <c r="F331" s="6">
        <f t="shared" si="42"/>
        <v>0.9995269467195395</v>
      </c>
      <c r="G331" s="50">
        <f t="shared" si="43"/>
        <v>0.9995269467195395</v>
      </c>
      <c r="H331">
        <f t="shared" si="41"/>
        <v>6.199999999999956</v>
      </c>
    </row>
    <row r="332" spans="1:8" ht="12.75">
      <c r="A332">
        <f aca="true" t="shared" si="47" ref="A332:A395">A331+B$15</f>
        <v>6.219999999999955</v>
      </c>
      <c r="B332" s="2">
        <f t="shared" si="46"/>
        <v>1000</v>
      </c>
      <c r="C332" s="4">
        <f t="shared" si="44"/>
        <v>999.7668131159297</v>
      </c>
      <c r="D332" s="6">
        <f aca="true" t="shared" si="48" ref="D332:D395">C332/B332</f>
        <v>0.9997668131159297</v>
      </c>
      <c r="E332" s="2">
        <f t="shared" si="45"/>
        <v>1000</v>
      </c>
      <c r="F332" s="6">
        <f t="shared" si="42"/>
        <v>0.9995364077851486</v>
      </c>
      <c r="G332" s="50">
        <f t="shared" si="43"/>
        <v>0.9995364077851486</v>
      </c>
      <c r="H332">
        <f t="shared" si="41"/>
        <v>6.219999999999955</v>
      </c>
    </row>
    <row r="333" spans="1:8" ht="12.75">
      <c r="A333">
        <f t="shared" si="47"/>
        <v>6.239999999999955</v>
      </c>
      <c r="B333" s="2">
        <f t="shared" si="46"/>
        <v>1000</v>
      </c>
      <c r="C333" s="4">
        <f t="shared" si="44"/>
        <v>999.7714768536111</v>
      </c>
      <c r="D333" s="6">
        <f t="shared" si="48"/>
        <v>0.9997714768536111</v>
      </c>
      <c r="E333" s="2">
        <f t="shared" si="45"/>
        <v>1000</v>
      </c>
      <c r="F333" s="6">
        <f t="shared" si="42"/>
        <v>0.9995456796294455</v>
      </c>
      <c r="G333" s="50">
        <f t="shared" si="43"/>
        <v>0.9995456796294455</v>
      </c>
      <c r="H333">
        <f t="shared" si="41"/>
        <v>6.239999999999955</v>
      </c>
    </row>
    <row r="334" spans="1:8" ht="12.75">
      <c r="A334">
        <f t="shared" si="47"/>
        <v>6.2599999999999545</v>
      </c>
      <c r="B334" s="2">
        <f t="shared" si="46"/>
        <v>1000</v>
      </c>
      <c r="C334" s="4">
        <f t="shared" si="44"/>
        <v>999.7760473165389</v>
      </c>
      <c r="D334" s="6">
        <f t="shared" si="48"/>
        <v>0.9997760473165389</v>
      </c>
      <c r="E334" s="2">
        <f t="shared" si="45"/>
        <v>1000</v>
      </c>
      <c r="F334" s="6">
        <f t="shared" si="42"/>
        <v>0.9995547660368567</v>
      </c>
      <c r="G334" s="50">
        <f t="shared" si="43"/>
        <v>0.9995547660368567</v>
      </c>
      <c r="H334">
        <f t="shared" si="41"/>
        <v>6.2599999999999545</v>
      </c>
    </row>
    <row r="335" spans="1:8" ht="12.75">
      <c r="A335">
        <f t="shared" si="47"/>
        <v>6.279999999999954</v>
      </c>
      <c r="B335" s="2">
        <f t="shared" si="46"/>
        <v>1000</v>
      </c>
      <c r="C335" s="4">
        <f t="shared" si="44"/>
        <v>999.7805263702081</v>
      </c>
      <c r="D335" s="6">
        <f t="shared" si="48"/>
        <v>0.9997805263702081</v>
      </c>
      <c r="E335" s="2">
        <f t="shared" si="45"/>
        <v>1000</v>
      </c>
      <c r="F335" s="6">
        <f t="shared" si="42"/>
        <v>0.9995636707161195</v>
      </c>
      <c r="G335" s="50">
        <f t="shared" si="43"/>
        <v>0.9995636707161195</v>
      </c>
      <c r="H335">
        <f t="shared" si="41"/>
        <v>6.279999999999954</v>
      </c>
    </row>
    <row r="336" spans="1:8" ht="12.75">
      <c r="A336">
        <f t="shared" si="47"/>
        <v>6.299999999999954</v>
      </c>
      <c r="B336" s="2">
        <f t="shared" si="46"/>
        <v>1000</v>
      </c>
      <c r="C336" s="4">
        <f t="shared" si="44"/>
        <v>999.7849158428039</v>
      </c>
      <c r="D336" s="6">
        <f t="shared" si="48"/>
        <v>0.9997849158428039</v>
      </c>
      <c r="E336" s="2">
        <f t="shared" si="45"/>
        <v>1000</v>
      </c>
      <c r="F336" s="6">
        <f t="shared" si="42"/>
        <v>0.999572397301797</v>
      </c>
      <c r="G336" s="50">
        <f t="shared" si="43"/>
        <v>0.999572397301797</v>
      </c>
      <c r="H336">
        <f t="shared" si="41"/>
        <v>6.299999999999954</v>
      </c>
    </row>
    <row r="337" spans="1:8" ht="12.75">
      <c r="A337">
        <f t="shared" si="47"/>
        <v>6.319999999999953</v>
      </c>
      <c r="B337" s="2">
        <f t="shared" si="46"/>
        <v>1000</v>
      </c>
      <c r="C337" s="4">
        <f t="shared" si="44"/>
        <v>999.7892175259478</v>
      </c>
      <c r="D337" s="6">
        <f t="shared" si="48"/>
        <v>0.9997892175259478</v>
      </c>
      <c r="E337" s="2">
        <f t="shared" si="45"/>
        <v>1000</v>
      </c>
      <c r="F337" s="6">
        <f t="shared" si="42"/>
        <v>0.9995809493557611</v>
      </c>
      <c r="G337" s="50">
        <f t="shared" si="43"/>
        <v>0.9995809493557611</v>
      </c>
      <c r="H337">
        <f aca="true" t="shared" si="49" ref="H337:H403">A337</f>
        <v>6.319999999999953</v>
      </c>
    </row>
    <row r="338" spans="1:8" ht="12.75">
      <c r="A338">
        <f t="shared" si="47"/>
        <v>6.339999999999953</v>
      </c>
      <c r="B338" s="2">
        <f t="shared" si="46"/>
        <v>1000</v>
      </c>
      <c r="C338" s="4">
        <f t="shared" si="44"/>
        <v>999.7934331754288</v>
      </c>
      <c r="D338" s="6">
        <f t="shared" si="48"/>
        <v>0.9997934331754288</v>
      </c>
      <c r="E338" s="2">
        <f t="shared" si="45"/>
        <v>1000</v>
      </c>
      <c r="F338" s="6">
        <f t="shared" si="42"/>
        <v>0.9995893303686457</v>
      </c>
      <c r="G338" s="50">
        <f t="shared" si="43"/>
        <v>0.9995893303686457</v>
      </c>
      <c r="H338">
        <f t="shared" si="49"/>
        <v>6.339999999999953</v>
      </c>
    </row>
    <row r="339" spans="1:8" ht="12.75">
      <c r="A339">
        <f t="shared" si="47"/>
        <v>6.359999999999952</v>
      </c>
      <c r="B339" s="2">
        <f t="shared" si="46"/>
        <v>1000</v>
      </c>
      <c r="C339" s="4">
        <f t="shared" si="44"/>
        <v>999.7975645119203</v>
      </c>
      <c r="D339" s="6">
        <f t="shared" si="48"/>
        <v>0.9997975645119204</v>
      </c>
      <c r="E339" s="2">
        <f t="shared" si="45"/>
        <v>1000</v>
      </c>
      <c r="F339" s="6">
        <f t="shared" si="42"/>
        <v>0.9995975437612731</v>
      </c>
      <c r="G339" s="50">
        <f t="shared" si="43"/>
        <v>0.9995975437612731</v>
      </c>
      <c r="H339">
        <f t="shared" si="49"/>
        <v>6.359999999999952</v>
      </c>
    </row>
    <row r="340" spans="1:8" ht="12.75">
      <c r="A340">
        <f t="shared" si="47"/>
        <v>6.379999999999952</v>
      </c>
      <c r="B340" s="2">
        <f t="shared" si="46"/>
        <v>1000</v>
      </c>
      <c r="C340" s="4">
        <f t="shared" si="44"/>
        <v>999.8016132216819</v>
      </c>
      <c r="D340" s="6">
        <f t="shared" si="48"/>
        <v>0.9998016132216819</v>
      </c>
      <c r="E340" s="2">
        <f t="shared" si="45"/>
        <v>1000</v>
      </c>
      <c r="F340" s="6">
        <f t="shared" si="42"/>
        <v>0.9996055928860476</v>
      </c>
      <c r="G340" s="50">
        <f t="shared" si="43"/>
        <v>0.9996055928860476</v>
      </c>
      <c r="H340">
        <f t="shared" si="49"/>
        <v>6.379999999999952</v>
      </c>
    </row>
    <row r="341" spans="1:8" ht="12.75">
      <c r="A341">
        <f t="shared" si="47"/>
        <v>6.3999999999999515</v>
      </c>
      <c r="B341" s="2">
        <f t="shared" si="46"/>
        <v>1000</v>
      </c>
      <c r="C341" s="4">
        <f t="shared" si="44"/>
        <v>999.8055809572483</v>
      </c>
      <c r="D341" s="6">
        <f t="shared" si="48"/>
        <v>0.9998055809572483</v>
      </c>
      <c r="E341" s="2">
        <f t="shared" si="45"/>
        <v>1000</v>
      </c>
      <c r="F341" s="6">
        <f t="shared" si="42"/>
        <v>0.9996134810283266</v>
      </c>
      <c r="G341" s="50">
        <f t="shared" si="43"/>
        <v>0.9996134810283266</v>
      </c>
      <c r="H341">
        <f t="shared" si="49"/>
        <v>6.3999999999999515</v>
      </c>
    </row>
    <row r="342" spans="1:8" ht="12.75">
      <c r="A342">
        <f t="shared" si="47"/>
        <v>6.419999999999951</v>
      </c>
      <c r="B342" s="2">
        <f t="shared" si="46"/>
        <v>1000</v>
      </c>
      <c r="C342" s="4">
        <f t="shared" si="44"/>
        <v>999.8094693381033</v>
      </c>
      <c r="D342" s="6">
        <f t="shared" si="48"/>
        <v>0.9998094693381033</v>
      </c>
      <c r="E342" s="2">
        <f t="shared" si="45"/>
        <v>1000</v>
      </c>
      <c r="F342" s="6">
        <f aca="true" t="shared" si="50" ref="F342:F403">(D342-B$11)/(B$9-B$11)</f>
        <v>0.9996212114077601</v>
      </c>
      <c r="G342" s="50">
        <f aca="true" t="shared" si="51" ref="G342:G403">IF(AND(ABS((D342-B$11)/(B$9-B$11))&gt;=N$10,G341&lt;N$10),N$10,IF(AND(ABS((D342-B$11)/(B$9-B$11))&gt;=N$9,G341&lt;N$9),N$9,IF(AND(ABS((D342-B$11)/(B$9-B$11))&gt;=N$8,G341&lt;N$8),N$8,ABS((D342-B$11)/(B$9-B$11)))))</f>
        <v>0.9996212114077601</v>
      </c>
      <c r="H342">
        <f t="shared" si="49"/>
        <v>6.419999999999951</v>
      </c>
    </row>
    <row r="343" spans="1:8" ht="12.75">
      <c r="A343">
        <f t="shared" si="47"/>
        <v>6.439999999999951</v>
      </c>
      <c r="B343" s="2">
        <f t="shared" si="46"/>
        <v>1000</v>
      </c>
      <c r="C343" s="4">
        <f aca="true" t="shared" si="52" ref="C343:C403">C342+(B$8*B$9-D342*(B$8-(B343-B342)/B$15))*B$15</f>
        <v>999.8132799513413</v>
      </c>
      <c r="D343" s="6">
        <f t="shared" si="48"/>
        <v>0.9998132799513413</v>
      </c>
      <c r="E343" s="2">
        <f aca="true" t="shared" si="53" ref="E343:E403">MAX(0,B$8-(B343-B342)/B$15)</f>
        <v>1000</v>
      </c>
      <c r="F343" s="6">
        <f t="shared" si="50"/>
        <v>0.9996287871796049</v>
      </c>
      <c r="G343" s="50">
        <f t="shared" si="51"/>
        <v>0.9996287871796049</v>
      </c>
      <c r="H343">
        <f t="shared" si="49"/>
        <v>6.439999999999951</v>
      </c>
    </row>
    <row r="344" spans="1:8" ht="12.75">
      <c r="A344">
        <f t="shared" si="47"/>
        <v>6.45999999999995</v>
      </c>
      <c r="B344" s="2">
        <f t="shared" si="46"/>
        <v>1000</v>
      </c>
      <c r="C344" s="4">
        <f t="shared" si="52"/>
        <v>999.8170143523145</v>
      </c>
      <c r="D344" s="6">
        <f t="shared" si="48"/>
        <v>0.9998170143523144</v>
      </c>
      <c r="E344" s="2">
        <f t="shared" si="53"/>
        <v>1000</v>
      </c>
      <c r="F344" s="6">
        <f t="shared" si="50"/>
        <v>0.9996362114360128</v>
      </c>
      <c r="G344" s="50">
        <f t="shared" si="51"/>
        <v>0.9996362114360128</v>
      </c>
      <c r="H344">
        <f t="shared" si="49"/>
        <v>6.45999999999995</v>
      </c>
    </row>
    <row r="345" spans="1:8" ht="12.75">
      <c r="A345">
        <f t="shared" si="47"/>
        <v>6.47999999999995</v>
      </c>
      <c r="B345" s="2">
        <f t="shared" si="46"/>
        <v>1000</v>
      </c>
      <c r="C345" s="4">
        <f t="shared" si="52"/>
        <v>999.8206740652681</v>
      </c>
      <c r="D345" s="6">
        <f t="shared" si="48"/>
        <v>0.9998206740652681</v>
      </c>
      <c r="E345" s="2">
        <f t="shared" si="53"/>
        <v>1000</v>
      </c>
      <c r="F345" s="6">
        <f t="shared" si="50"/>
        <v>0.9996434872072925</v>
      </c>
      <c r="G345" s="50">
        <f t="shared" si="51"/>
        <v>0.9996434872072925</v>
      </c>
      <c r="H345">
        <f t="shared" si="49"/>
        <v>6.47999999999995</v>
      </c>
    </row>
    <row r="346" spans="1:8" ht="12.75">
      <c r="A346">
        <f t="shared" si="47"/>
        <v>6.499999999999949</v>
      </c>
      <c r="B346" s="2">
        <f t="shared" si="46"/>
        <v>1000</v>
      </c>
      <c r="C346" s="4">
        <f t="shared" si="52"/>
        <v>999.8242605839628</v>
      </c>
      <c r="D346" s="6">
        <f t="shared" si="48"/>
        <v>0.9998242605839628</v>
      </c>
      <c r="E346" s="2">
        <f t="shared" si="53"/>
        <v>1000</v>
      </c>
      <c r="F346" s="6">
        <f t="shared" si="50"/>
        <v>0.9996506174631467</v>
      </c>
      <c r="G346" s="50">
        <f t="shared" si="51"/>
        <v>0.9996506174631467</v>
      </c>
      <c r="H346">
        <f t="shared" si="49"/>
        <v>6.499999999999949</v>
      </c>
    </row>
    <row r="347" spans="1:8" ht="12.75">
      <c r="A347">
        <f t="shared" si="47"/>
        <v>6.519999999999949</v>
      </c>
      <c r="B347" s="2">
        <f t="shared" si="46"/>
        <v>1000</v>
      </c>
      <c r="C347" s="4">
        <f t="shared" si="52"/>
        <v>999.8277753722836</v>
      </c>
      <c r="D347" s="6">
        <f t="shared" si="48"/>
        <v>0.9998277753722835</v>
      </c>
      <c r="E347" s="2">
        <f t="shared" si="53"/>
        <v>1000</v>
      </c>
      <c r="F347" s="6">
        <f t="shared" si="50"/>
        <v>0.9996576051138837</v>
      </c>
      <c r="G347" s="50">
        <f t="shared" si="51"/>
        <v>0.9996576051138837</v>
      </c>
      <c r="H347">
        <f t="shared" si="49"/>
        <v>6.519999999999949</v>
      </c>
    </row>
    <row r="348" spans="1:8" ht="12.75">
      <c r="A348">
        <f t="shared" si="47"/>
        <v>6.5399999999999485</v>
      </c>
      <c r="B348" s="2">
        <f t="shared" si="46"/>
        <v>1000</v>
      </c>
      <c r="C348" s="4">
        <f t="shared" si="52"/>
        <v>999.8312198648379</v>
      </c>
      <c r="D348" s="6">
        <f t="shared" si="48"/>
        <v>0.9998312198648379</v>
      </c>
      <c r="E348" s="2">
        <f t="shared" si="53"/>
        <v>1000</v>
      </c>
      <c r="F348" s="6">
        <f t="shared" si="50"/>
        <v>0.9996644530116062</v>
      </c>
      <c r="G348" s="50">
        <f t="shared" si="51"/>
        <v>0.9996644530116062</v>
      </c>
      <c r="H348">
        <f t="shared" si="49"/>
        <v>6.5399999999999485</v>
      </c>
    </row>
    <row r="349" spans="1:8" ht="12.75">
      <c r="A349">
        <f t="shared" si="47"/>
        <v>6.559999999999948</v>
      </c>
      <c r="B349" s="2">
        <f t="shared" si="46"/>
        <v>1000</v>
      </c>
      <c r="C349" s="4">
        <f t="shared" si="52"/>
        <v>999.8345954675411</v>
      </c>
      <c r="D349" s="6">
        <f t="shared" si="48"/>
        <v>0.9998345954675412</v>
      </c>
      <c r="E349" s="2">
        <f t="shared" si="53"/>
        <v>1000</v>
      </c>
      <c r="F349" s="6">
        <f t="shared" si="50"/>
        <v>0.9996711639513741</v>
      </c>
      <c r="G349" s="50">
        <f t="shared" si="51"/>
        <v>0.9996711639513741</v>
      </c>
      <c r="H349">
        <f t="shared" si="49"/>
        <v>6.559999999999948</v>
      </c>
    </row>
    <row r="350" spans="1:8" ht="12.75">
      <c r="A350">
        <f t="shared" si="47"/>
        <v>6.579999999999948</v>
      </c>
      <c r="B350" s="2">
        <f t="shared" si="46"/>
        <v>1000</v>
      </c>
      <c r="C350" s="4">
        <f t="shared" si="52"/>
        <v>999.8379035581903</v>
      </c>
      <c r="D350" s="6">
        <f t="shared" si="48"/>
        <v>0.9998379035581904</v>
      </c>
      <c r="E350" s="2">
        <f t="shared" si="53"/>
        <v>1000</v>
      </c>
      <c r="F350" s="6">
        <f t="shared" si="50"/>
        <v>0.9996777406723466</v>
      </c>
      <c r="G350" s="50">
        <f t="shared" si="51"/>
        <v>0.9996777406723466</v>
      </c>
      <c r="H350">
        <f t="shared" si="49"/>
        <v>6.579999999999948</v>
      </c>
    </row>
    <row r="351" spans="1:8" ht="12.75">
      <c r="A351">
        <f t="shared" si="47"/>
        <v>6.599999999999947</v>
      </c>
      <c r="B351" s="2">
        <f t="shared" si="46"/>
        <v>1000</v>
      </c>
      <c r="C351" s="4">
        <f t="shared" si="52"/>
        <v>999.8411454870266</v>
      </c>
      <c r="D351" s="6">
        <f t="shared" si="48"/>
        <v>0.9998411454870265</v>
      </c>
      <c r="E351" s="2">
        <f t="shared" si="53"/>
        <v>1000</v>
      </c>
      <c r="F351" s="6">
        <f t="shared" si="50"/>
        <v>0.9996841858588996</v>
      </c>
      <c r="G351" s="50">
        <f t="shared" si="51"/>
        <v>0.9996841858588996</v>
      </c>
      <c r="H351">
        <f t="shared" si="49"/>
        <v>6.599999999999947</v>
      </c>
    </row>
    <row r="352" spans="1:8" ht="12.75">
      <c r="A352">
        <f t="shared" si="47"/>
        <v>6.619999999999947</v>
      </c>
      <c r="B352" s="2">
        <f t="shared" si="46"/>
        <v>1000</v>
      </c>
      <c r="C352" s="4">
        <f t="shared" si="52"/>
        <v>999.844322577286</v>
      </c>
      <c r="D352" s="6">
        <f t="shared" si="48"/>
        <v>0.999844322577286</v>
      </c>
      <c r="E352" s="2">
        <f t="shared" si="53"/>
        <v>1000</v>
      </c>
      <c r="F352" s="6">
        <f t="shared" si="50"/>
        <v>0.9996905021417216</v>
      </c>
      <c r="G352" s="50">
        <f t="shared" si="51"/>
        <v>0.9996905021417216</v>
      </c>
      <c r="H352">
        <f t="shared" si="49"/>
        <v>6.619999999999947</v>
      </c>
    </row>
    <row r="353" spans="1:8" ht="12.75">
      <c r="A353">
        <f t="shared" si="47"/>
        <v>6.639999999999946</v>
      </c>
      <c r="B353" s="2">
        <f t="shared" si="46"/>
        <v>1000</v>
      </c>
      <c r="C353" s="4">
        <f t="shared" si="52"/>
        <v>999.8474361257403</v>
      </c>
      <c r="D353" s="6">
        <f t="shared" si="48"/>
        <v>0.9998474361257402</v>
      </c>
      <c r="E353" s="2">
        <f t="shared" si="53"/>
        <v>1000</v>
      </c>
      <c r="F353" s="6">
        <f t="shared" si="50"/>
        <v>0.9996966920988871</v>
      </c>
      <c r="G353" s="50">
        <f t="shared" si="51"/>
        <v>0.9996966920988871</v>
      </c>
      <c r="H353">
        <f t="shared" si="49"/>
        <v>6.639999999999946</v>
      </c>
    </row>
    <row r="354" spans="1:8" ht="12.75">
      <c r="A354">
        <f t="shared" si="47"/>
        <v>6.659999999999946</v>
      </c>
      <c r="B354" s="2">
        <f t="shared" si="46"/>
        <v>1000</v>
      </c>
      <c r="C354" s="4">
        <f t="shared" si="52"/>
        <v>999.8504874032254</v>
      </c>
      <c r="D354" s="6">
        <f t="shared" si="48"/>
        <v>0.9998504874032255</v>
      </c>
      <c r="E354" s="2">
        <f t="shared" si="53"/>
        <v>1000</v>
      </c>
      <c r="F354" s="6">
        <f t="shared" si="50"/>
        <v>0.9997027582569095</v>
      </c>
      <c r="G354" s="50">
        <f t="shared" si="51"/>
        <v>0.9997027582569095</v>
      </c>
      <c r="H354">
        <f t="shared" si="49"/>
        <v>6.659999999999946</v>
      </c>
    </row>
    <row r="355" spans="1:8" ht="12.75">
      <c r="A355">
        <f t="shared" si="47"/>
        <v>6.6799999999999455</v>
      </c>
      <c r="B355" s="2">
        <f t="shared" si="46"/>
        <v>1000</v>
      </c>
      <c r="C355" s="4">
        <f t="shared" si="52"/>
        <v>999.8534776551609</v>
      </c>
      <c r="D355" s="6">
        <f t="shared" si="48"/>
        <v>0.9998534776551609</v>
      </c>
      <c r="E355" s="2">
        <f t="shared" si="53"/>
        <v>1000</v>
      </c>
      <c r="F355" s="6">
        <f t="shared" si="50"/>
        <v>0.9997087030917711</v>
      </c>
      <c r="G355" s="50">
        <f t="shared" si="51"/>
        <v>0.9997087030917711</v>
      </c>
      <c r="H355">
        <f t="shared" si="49"/>
        <v>6.6799999999999455</v>
      </c>
    </row>
    <row r="356" spans="1:8" ht="12.75">
      <c r="A356">
        <f t="shared" si="47"/>
        <v>6.699999999999945</v>
      </c>
      <c r="B356" s="2">
        <f t="shared" si="46"/>
        <v>1000</v>
      </c>
      <c r="C356" s="4">
        <f t="shared" si="52"/>
        <v>999.8564081020577</v>
      </c>
      <c r="D356" s="6">
        <f t="shared" si="48"/>
        <v>0.9998564081020577</v>
      </c>
      <c r="E356" s="2">
        <f t="shared" si="53"/>
        <v>1000</v>
      </c>
      <c r="F356" s="6">
        <f t="shared" si="50"/>
        <v>0.9997145290299357</v>
      </c>
      <c r="G356" s="50">
        <f t="shared" si="51"/>
        <v>0.9997145290299357</v>
      </c>
      <c r="H356">
        <f t="shared" si="49"/>
        <v>6.699999999999945</v>
      </c>
    </row>
    <row r="357" spans="1:8" ht="12.75">
      <c r="A357">
        <f t="shared" si="47"/>
        <v>6.719999999999945</v>
      </c>
      <c r="B357" s="2">
        <f t="shared" si="46"/>
        <v>1000</v>
      </c>
      <c r="C357" s="4">
        <f t="shared" si="52"/>
        <v>999.8592799400166</v>
      </c>
      <c r="D357" s="6">
        <f t="shared" si="48"/>
        <v>0.9998592799400166</v>
      </c>
      <c r="E357" s="2">
        <f t="shared" si="53"/>
        <v>1000</v>
      </c>
      <c r="F357" s="6">
        <f t="shared" si="50"/>
        <v>0.9997202384493371</v>
      </c>
      <c r="G357" s="50">
        <f t="shared" si="51"/>
        <v>0.9997202384493371</v>
      </c>
      <c r="H357">
        <f t="shared" si="49"/>
        <v>6.719999999999945</v>
      </c>
    </row>
    <row r="358" spans="1:8" ht="12.75">
      <c r="A358">
        <f t="shared" si="47"/>
        <v>6.739999999999944</v>
      </c>
      <c r="B358" s="2">
        <f t="shared" si="46"/>
        <v>1000</v>
      </c>
      <c r="C358" s="4">
        <f t="shared" si="52"/>
        <v>999.8620943412162</v>
      </c>
      <c r="D358" s="6">
        <f t="shared" si="48"/>
        <v>0.9998620943412162</v>
      </c>
      <c r="E358" s="2">
        <f t="shared" si="53"/>
        <v>1000</v>
      </c>
      <c r="F358" s="6">
        <f t="shared" si="50"/>
        <v>0.9997258336803503</v>
      </c>
      <c r="G358" s="50">
        <f t="shared" si="51"/>
        <v>0.9997258336803503</v>
      </c>
      <c r="H358">
        <f t="shared" si="49"/>
        <v>6.739999999999944</v>
      </c>
    </row>
    <row r="359" spans="1:8" ht="12.75">
      <c r="A359">
        <f t="shared" si="47"/>
        <v>6.759999999999944</v>
      </c>
      <c r="B359" s="2">
        <f aca="true" t="shared" si="54" ref="B359:B403">MIN(B$7,B358+(B$8-E358)*B$15)</f>
        <v>1000</v>
      </c>
      <c r="C359" s="4">
        <f t="shared" si="52"/>
        <v>999.8648524543919</v>
      </c>
      <c r="D359" s="6">
        <f t="shared" si="48"/>
        <v>0.9998648524543919</v>
      </c>
      <c r="E359" s="2">
        <f t="shared" si="53"/>
        <v>1000</v>
      </c>
      <c r="F359" s="6">
        <f t="shared" si="50"/>
        <v>0.9997313170067434</v>
      </c>
      <c r="G359" s="50">
        <f t="shared" si="51"/>
        <v>0.9997313170067434</v>
      </c>
      <c r="H359">
        <f t="shared" si="49"/>
        <v>6.759999999999944</v>
      </c>
    </row>
    <row r="360" spans="1:8" ht="12.75">
      <c r="A360">
        <f t="shared" si="47"/>
        <v>6.779999999999943</v>
      </c>
      <c r="B360" s="2">
        <f t="shared" si="54"/>
        <v>1000</v>
      </c>
      <c r="C360" s="4">
        <f t="shared" si="52"/>
        <v>999.8675554053041</v>
      </c>
      <c r="D360" s="6">
        <f t="shared" si="48"/>
        <v>0.999867555405304</v>
      </c>
      <c r="E360" s="2">
        <f t="shared" si="53"/>
        <v>1000</v>
      </c>
      <c r="F360" s="6">
        <f t="shared" si="50"/>
        <v>0.9997366906666084</v>
      </c>
      <c r="G360" s="50">
        <f t="shared" si="51"/>
        <v>0.9997366906666084</v>
      </c>
      <c r="H360">
        <f t="shared" si="49"/>
        <v>6.779999999999943</v>
      </c>
    </row>
    <row r="361" spans="1:8" ht="12.75">
      <c r="A361">
        <f t="shared" si="47"/>
        <v>6.799999999999943</v>
      </c>
      <c r="B361" s="2">
        <f t="shared" si="54"/>
        <v>1000</v>
      </c>
      <c r="C361" s="4">
        <f t="shared" si="52"/>
        <v>999.870204297198</v>
      </c>
      <c r="D361" s="6">
        <f t="shared" si="48"/>
        <v>0.9998702042971981</v>
      </c>
      <c r="E361" s="2">
        <f t="shared" si="53"/>
        <v>1000</v>
      </c>
      <c r="F361" s="6">
        <f t="shared" si="50"/>
        <v>0.9997419568532765</v>
      </c>
      <c r="G361" s="50">
        <f t="shared" si="51"/>
        <v>0.9997419568532765</v>
      </c>
      <c r="H361">
        <f t="shared" si="49"/>
        <v>6.799999999999943</v>
      </c>
    </row>
    <row r="362" spans="1:8" ht="12.75">
      <c r="A362">
        <f t="shared" si="47"/>
        <v>6.8199999999999426</v>
      </c>
      <c r="B362" s="2">
        <f t="shared" si="54"/>
        <v>1000</v>
      </c>
      <c r="C362" s="4">
        <f t="shared" si="52"/>
        <v>999.8728002112541</v>
      </c>
      <c r="D362" s="6">
        <f t="shared" si="48"/>
        <v>0.9998728002112541</v>
      </c>
      <c r="E362" s="2">
        <f t="shared" si="53"/>
        <v>1000</v>
      </c>
      <c r="F362" s="6">
        <f t="shared" si="50"/>
        <v>0.9997471177162109</v>
      </c>
      <c r="G362" s="50">
        <f t="shared" si="51"/>
        <v>0.9997471177162109</v>
      </c>
      <c r="H362">
        <f t="shared" si="49"/>
        <v>6.8199999999999426</v>
      </c>
    </row>
    <row r="363" spans="1:8" ht="12.75">
      <c r="A363">
        <f t="shared" si="47"/>
        <v>6.839999999999942</v>
      </c>
      <c r="B363" s="2">
        <f t="shared" si="54"/>
        <v>1000</v>
      </c>
      <c r="C363" s="4">
        <f t="shared" si="52"/>
        <v>999.875344207029</v>
      </c>
      <c r="D363" s="6">
        <f t="shared" si="48"/>
        <v>0.999875344207029</v>
      </c>
      <c r="E363" s="2">
        <f t="shared" si="53"/>
        <v>1000</v>
      </c>
      <c r="F363" s="6">
        <f t="shared" si="50"/>
        <v>0.9997521753618865</v>
      </c>
      <c r="G363" s="50">
        <f t="shared" si="51"/>
        <v>0.9997521753618865</v>
      </c>
      <c r="H363">
        <f t="shared" si="49"/>
        <v>6.839999999999942</v>
      </c>
    </row>
    <row r="364" spans="1:8" ht="12.75">
      <c r="A364">
        <f t="shared" si="47"/>
        <v>6.859999999999942</v>
      </c>
      <c r="B364" s="2">
        <f t="shared" si="54"/>
        <v>1000</v>
      </c>
      <c r="C364" s="4">
        <f t="shared" si="52"/>
        <v>999.8778373228885</v>
      </c>
      <c r="D364" s="6">
        <f t="shared" si="48"/>
        <v>0.9998778373228885</v>
      </c>
      <c r="E364" s="2">
        <f t="shared" si="53"/>
        <v>1000</v>
      </c>
      <c r="F364" s="6">
        <f t="shared" si="50"/>
        <v>0.9997571318546491</v>
      </c>
      <c r="G364" s="50">
        <f t="shared" si="51"/>
        <v>0.9997571318546491</v>
      </c>
      <c r="H364">
        <f t="shared" si="49"/>
        <v>6.859999999999942</v>
      </c>
    </row>
    <row r="365" spans="1:8" ht="12.75">
      <c r="A365">
        <f t="shared" si="47"/>
        <v>6.879999999999941</v>
      </c>
      <c r="B365" s="2">
        <f t="shared" si="54"/>
        <v>1000</v>
      </c>
      <c r="C365" s="4">
        <f t="shared" si="52"/>
        <v>999.8802805764307</v>
      </c>
      <c r="D365" s="6">
        <f t="shared" si="48"/>
        <v>0.9998802805764306</v>
      </c>
      <c r="E365" s="2">
        <f t="shared" si="53"/>
        <v>1000</v>
      </c>
      <c r="F365" s="6">
        <f t="shared" si="50"/>
        <v>0.999761989217556</v>
      </c>
      <c r="G365" s="50">
        <f t="shared" si="51"/>
        <v>0.999761989217556</v>
      </c>
      <c r="H365">
        <f t="shared" si="49"/>
        <v>6.879999999999941</v>
      </c>
    </row>
    <row r="366" spans="1:8" ht="12.75">
      <c r="A366">
        <f t="shared" si="47"/>
        <v>6.899999999999941</v>
      </c>
      <c r="B366" s="2">
        <f t="shared" si="54"/>
        <v>1000</v>
      </c>
      <c r="C366" s="4">
        <f t="shared" si="52"/>
        <v>999.8826749649021</v>
      </c>
      <c r="D366" s="6">
        <f t="shared" si="48"/>
        <v>0.9998826749649021</v>
      </c>
      <c r="E366" s="2">
        <f t="shared" si="53"/>
        <v>1000</v>
      </c>
      <c r="F366" s="6">
        <f t="shared" si="50"/>
        <v>0.999766749433205</v>
      </c>
      <c r="G366" s="50">
        <f t="shared" si="51"/>
        <v>0.999766749433205</v>
      </c>
      <c r="H366">
        <f t="shared" si="49"/>
        <v>6.899999999999941</v>
      </c>
    </row>
    <row r="367" spans="1:8" ht="12.75">
      <c r="A367">
        <f t="shared" si="47"/>
        <v>6.91999999999994</v>
      </c>
      <c r="B367" s="2">
        <f t="shared" si="54"/>
        <v>1000</v>
      </c>
      <c r="C367" s="4">
        <f t="shared" si="52"/>
        <v>999.885021465604</v>
      </c>
      <c r="D367" s="6">
        <f t="shared" si="48"/>
        <v>0.9998850214656041</v>
      </c>
      <c r="E367" s="2">
        <f t="shared" si="53"/>
        <v>1000</v>
      </c>
      <c r="F367" s="6">
        <f t="shared" si="50"/>
        <v>0.999771414444541</v>
      </c>
      <c r="G367" s="50">
        <f t="shared" si="51"/>
        <v>0.999771414444541</v>
      </c>
      <c r="H367">
        <f t="shared" si="49"/>
        <v>6.91999999999994</v>
      </c>
    </row>
    <row r="368" spans="1:8" ht="12.75">
      <c r="A368">
        <f t="shared" si="47"/>
        <v>6.93999999999994</v>
      </c>
      <c r="B368" s="2">
        <f t="shared" si="54"/>
        <v>1000</v>
      </c>
      <c r="C368" s="4">
        <f t="shared" si="52"/>
        <v>999.887321036292</v>
      </c>
      <c r="D368" s="6">
        <f t="shared" si="48"/>
        <v>0.999887321036292</v>
      </c>
      <c r="E368" s="2">
        <f t="shared" si="53"/>
        <v>1000</v>
      </c>
      <c r="F368" s="6">
        <f t="shared" si="50"/>
        <v>0.99977598615565</v>
      </c>
      <c r="G368" s="50">
        <f t="shared" si="51"/>
        <v>0.99977598615565</v>
      </c>
      <c r="H368">
        <f t="shared" si="49"/>
        <v>6.93999999999994</v>
      </c>
    </row>
    <row r="369" spans="1:8" ht="12.75">
      <c r="A369">
        <f t="shared" si="47"/>
        <v>6.95999999999994</v>
      </c>
      <c r="B369" s="2">
        <f t="shared" si="54"/>
        <v>1000</v>
      </c>
      <c r="C369" s="4">
        <f t="shared" si="52"/>
        <v>999.8895746155661</v>
      </c>
      <c r="D369" s="6">
        <f t="shared" si="48"/>
        <v>0.999889574615566</v>
      </c>
      <c r="E369" s="2">
        <f t="shared" si="53"/>
        <v>1000</v>
      </c>
      <c r="F369" s="6">
        <f t="shared" si="50"/>
        <v>0.9997804664325368</v>
      </c>
      <c r="G369" s="50">
        <f t="shared" si="51"/>
        <v>0.9997804664325368</v>
      </c>
      <c r="H369">
        <f t="shared" si="49"/>
        <v>6.95999999999994</v>
      </c>
    </row>
    <row r="370" spans="1:8" ht="12.75">
      <c r="A370">
        <f t="shared" si="47"/>
        <v>6.979999999999939</v>
      </c>
      <c r="B370" s="2">
        <f t="shared" si="54"/>
        <v>1000</v>
      </c>
      <c r="C370" s="4">
        <f t="shared" si="52"/>
        <v>999.8917831232548</v>
      </c>
      <c r="D370" s="6">
        <f t="shared" si="48"/>
        <v>0.9998917831232548</v>
      </c>
      <c r="E370" s="2">
        <f t="shared" si="53"/>
        <v>1000</v>
      </c>
      <c r="F370" s="6">
        <f t="shared" si="50"/>
        <v>0.9997848571038862</v>
      </c>
      <c r="G370" s="50">
        <f t="shared" si="51"/>
        <v>0.9997848571038862</v>
      </c>
      <c r="H370">
        <f t="shared" si="49"/>
        <v>6.979999999999939</v>
      </c>
    </row>
    <row r="371" spans="1:8" ht="12.75">
      <c r="A371">
        <f t="shared" si="47"/>
        <v>6.999999999999939</v>
      </c>
      <c r="B371" s="2">
        <f t="shared" si="54"/>
        <v>1000</v>
      </c>
      <c r="C371" s="4">
        <f t="shared" si="52"/>
        <v>999.8939474607896</v>
      </c>
      <c r="D371" s="6">
        <f t="shared" si="48"/>
        <v>0.9998939474607896</v>
      </c>
      <c r="E371" s="2">
        <f t="shared" si="53"/>
        <v>1000</v>
      </c>
      <c r="F371" s="6">
        <f t="shared" si="50"/>
        <v>0.9997891599618084</v>
      </c>
      <c r="G371" s="50">
        <f t="shared" si="51"/>
        <v>0.9997891599618084</v>
      </c>
      <c r="H371">
        <f t="shared" si="49"/>
        <v>6.999999999999939</v>
      </c>
    </row>
    <row r="372" spans="1:8" ht="12.75">
      <c r="A372">
        <f t="shared" si="47"/>
        <v>7.019999999999938</v>
      </c>
      <c r="B372" s="2">
        <f t="shared" si="54"/>
        <v>1000</v>
      </c>
      <c r="C372" s="4">
        <f t="shared" si="52"/>
        <v>999.8960685115738</v>
      </c>
      <c r="D372" s="6">
        <f t="shared" si="48"/>
        <v>0.9998960685115739</v>
      </c>
      <c r="E372" s="2">
        <f t="shared" si="53"/>
        <v>1000</v>
      </c>
      <c r="F372" s="6">
        <f t="shared" si="50"/>
        <v>0.9997933767625723</v>
      </c>
      <c r="G372" s="50">
        <f t="shared" si="51"/>
        <v>0.9997933767625723</v>
      </c>
      <c r="H372">
        <f t="shared" si="49"/>
        <v>7.019999999999938</v>
      </c>
    </row>
    <row r="373" spans="1:8" ht="12.75">
      <c r="A373">
        <f t="shared" si="47"/>
        <v>7.039999999999938</v>
      </c>
      <c r="B373" s="2">
        <f t="shared" si="54"/>
        <v>1000</v>
      </c>
      <c r="C373" s="4">
        <f t="shared" si="52"/>
        <v>999.8981471413424</v>
      </c>
      <c r="D373" s="6">
        <f t="shared" si="48"/>
        <v>0.9998981471413424</v>
      </c>
      <c r="E373" s="2">
        <f t="shared" si="53"/>
        <v>1000</v>
      </c>
      <c r="F373" s="6">
        <f t="shared" si="50"/>
        <v>0.9997975092273209</v>
      </c>
      <c r="G373" s="50">
        <f t="shared" si="51"/>
        <v>0.9997975092273209</v>
      </c>
      <c r="H373">
        <f t="shared" si="49"/>
        <v>7.039999999999938</v>
      </c>
    </row>
    <row r="374" spans="1:8" ht="12.75">
      <c r="A374">
        <f t="shared" si="47"/>
        <v>7.059999999999937</v>
      </c>
      <c r="B374" s="2">
        <f t="shared" si="54"/>
        <v>1000</v>
      </c>
      <c r="C374" s="4">
        <f t="shared" si="52"/>
        <v>999.9001841985156</v>
      </c>
      <c r="D374" s="6">
        <f t="shared" si="48"/>
        <v>0.9999001841985156</v>
      </c>
      <c r="E374" s="2">
        <f t="shared" si="53"/>
        <v>1000</v>
      </c>
      <c r="F374" s="6">
        <f t="shared" si="50"/>
        <v>0.9998015590427745</v>
      </c>
      <c r="G374" s="50">
        <f t="shared" si="51"/>
        <v>0.9998015590427745</v>
      </c>
      <c r="H374">
        <f t="shared" si="49"/>
        <v>7.059999999999937</v>
      </c>
    </row>
    <row r="375" spans="1:8" ht="12.75">
      <c r="A375">
        <f t="shared" si="47"/>
        <v>7.079999999999937</v>
      </c>
      <c r="B375" s="2">
        <f t="shared" si="54"/>
        <v>1000</v>
      </c>
      <c r="C375" s="4">
        <f t="shared" si="52"/>
        <v>999.9021805145453</v>
      </c>
      <c r="D375" s="6">
        <f t="shared" si="48"/>
        <v>0.9999021805145453</v>
      </c>
      <c r="E375" s="2">
        <f t="shared" si="53"/>
        <v>1000</v>
      </c>
      <c r="F375" s="6">
        <f t="shared" si="50"/>
        <v>0.999805527861919</v>
      </c>
      <c r="G375" s="50">
        <f t="shared" si="51"/>
        <v>0.999805527861919</v>
      </c>
      <c r="H375">
        <f t="shared" si="49"/>
        <v>7.079999999999937</v>
      </c>
    </row>
    <row r="376" spans="1:8" ht="12.75">
      <c r="A376">
        <f t="shared" si="47"/>
        <v>7.099999999999937</v>
      </c>
      <c r="B376" s="2">
        <f t="shared" si="54"/>
        <v>1000</v>
      </c>
      <c r="C376" s="4">
        <f t="shared" si="52"/>
        <v>999.9041369042544</v>
      </c>
      <c r="D376" s="6">
        <f t="shared" si="48"/>
        <v>0.9999041369042544</v>
      </c>
      <c r="E376" s="2">
        <f t="shared" si="53"/>
        <v>1000</v>
      </c>
      <c r="F376" s="6">
        <f t="shared" si="50"/>
        <v>0.9998094173046806</v>
      </c>
      <c r="G376" s="50">
        <f t="shared" si="51"/>
        <v>0.9998094173046806</v>
      </c>
      <c r="H376">
        <f t="shared" si="49"/>
        <v>7.099999999999937</v>
      </c>
    </row>
    <row r="377" spans="1:8" ht="12.75">
      <c r="A377">
        <f t="shared" si="47"/>
        <v>7.119999999999936</v>
      </c>
      <c r="B377" s="2">
        <f t="shared" si="54"/>
        <v>1000</v>
      </c>
      <c r="C377" s="4">
        <f t="shared" si="52"/>
        <v>999.9060541661693</v>
      </c>
      <c r="D377" s="6">
        <f t="shared" si="48"/>
        <v>0.9999060541661693</v>
      </c>
      <c r="E377" s="2">
        <f t="shared" si="53"/>
        <v>1000</v>
      </c>
      <c r="F377" s="6">
        <f t="shared" si="50"/>
        <v>0.999813228958587</v>
      </c>
      <c r="G377" s="50">
        <f t="shared" si="51"/>
        <v>0.999813228958587</v>
      </c>
      <c r="H377">
        <f t="shared" si="49"/>
        <v>7.119999999999936</v>
      </c>
    </row>
    <row r="378" spans="1:8" ht="12.75">
      <c r="A378">
        <f t="shared" si="47"/>
        <v>7.139999999999936</v>
      </c>
      <c r="B378" s="2">
        <f t="shared" si="54"/>
        <v>1000</v>
      </c>
      <c r="C378" s="4">
        <f t="shared" si="52"/>
        <v>999.9079330828458</v>
      </c>
      <c r="D378" s="6">
        <f t="shared" si="48"/>
        <v>0.9999079330828459</v>
      </c>
      <c r="E378" s="2">
        <f t="shared" si="53"/>
        <v>1000</v>
      </c>
      <c r="F378" s="6">
        <f t="shared" si="50"/>
        <v>0.9998169643794153</v>
      </c>
      <c r="G378" s="50">
        <f t="shared" si="51"/>
        <v>0.9998169643794153</v>
      </c>
      <c r="H378">
        <f t="shared" si="49"/>
        <v>7.139999999999936</v>
      </c>
    </row>
    <row r="379" spans="1:8" ht="12.75">
      <c r="A379">
        <f t="shared" si="47"/>
        <v>7.159999999999935</v>
      </c>
      <c r="B379" s="2">
        <f t="shared" si="54"/>
        <v>1000</v>
      </c>
      <c r="C379" s="4">
        <f t="shared" si="52"/>
        <v>999.9097744211889</v>
      </c>
      <c r="D379" s="6">
        <f t="shared" si="48"/>
        <v>0.9999097744211889</v>
      </c>
      <c r="E379" s="2">
        <f t="shared" si="53"/>
        <v>1000</v>
      </c>
      <c r="F379" s="6">
        <f t="shared" si="50"/>
        <v>0.9998206250918268</v>
      </c>
      <c r="G379" s="50">
        <f t="shared" si="51"/>
        <v>0.9998206250918268</v>
      </c>
      <c r="H379">
        <f t="shared" si="49"/>
        <v>7.159999999999935</v>
      </c>
    </row>
    <row r="380" spans="1:8" ht="12.75">
      <c r="A380">
        <f t="shared" si="47"/>
        <v>7.179999999999935</v>
      </c>
      <c r="B380" s="2">
        <f t="shared" si="54"/>
        <v>1000</v>
      </c>
      <c r="C380" s="4">
        <f t="shared" si="52"/>
        <v>999.9115789327651</v>
      </c>
      <c r="D380" s="6">
        <f t="shared" si="48"/>
        <v>0.999911578932765</v>
      </c>
      <c r="E380" s="2">
        <f t="shared" si="53"/>
        <v>1000</v>
      </c>
      <c r="F380" s="6">
        <f t="shared" si="50"/>
        <v>0.9998242125899902</v>
      </c>
      <c r="G380" s="50">
        <f t="shared" si="51"/>
        <v>0.9998242125899902</v>
      </c>
      <c r="H380">
        <f t="shared" si="49"/>
        <v>7.179999999999935</v>
      </c>
    </row>
    <row r="381" spans="1:8" ht="12.75">
      <c r="A381">
        <f t="shared" si="47"/>
        <v>7.1999999999999345</v>
      </c>
      <c r="B381" s="2">
        <f t="shared" si="54"/>
        <v>1000</v>
      </c>
      <c r="C381" s="4">
        <f t="shared" si="52"/>
        <v>999.9133473541098</v>
      </c>
      <c r="D381" s="6">
        <f t="shared" si="48"/>
        <v>0.9999133473541097</v>
      </c>
      <c r="E381" s="2">
        <f t="shared" si="53"/>
        <v>1000</v>
      </c>
      <c r="F381" s="6">
        <f t="shared" si="50"/>
        <v>0.9998277283381903</v>
      </c>
      <c r="G381" s="50">
        <f t="shared" si="51"/>
        <v>0.9998277283381903</v>
      </c>
      <c r="H381">
        <f t="shared" si="49"/>
        <v>7.1999999999999345</v>
      </c>
    </row>
    <row r="382" spans="1:8" ht="12.75">
      <c r="A382">
        <f t="shared" si="47"/>
        <v>7.219999999999934</v>
      </c>
      <c r="B382" s="2">
        <f t="shared" si="54"/>
        <v>1000</v>
      </c>
      <c r="C382" s="4">
        <f t="shared" si="52"/>
        <v>999.9150804070275</v>
      </c>
      <c r="D382" s="6">
        <f t="shared" si="48"/>
        <v>0.9999150804070275</v>
      </c>
      <c r="E382" s="2">
        <f t="shared" si="53"/>
        <v>1000</v>
      </c>
      <c r="F382" s="6">
        <f t="shared" si="50"/>
        <v>0.9998311737714264</v>
      </c>
      <c r="G382" s="50">
        <f t="shared" si="51"/>
        <v>0.9998311737714264</v>
      </c>
      <c r="H382">
        <f t="shared" si="49"/>
        <v>7.219999999999934</v>
      </c>
    </row>
    <row r="383" spans="1:8" ht="12.75">
      <c r="A383">
        <f t="shared" si="47"/>
        <v>7.239999999999934</v>
      </c>
      <c r="B383" s="2">
        <f t="shared" si="54"/>
        <v>1000</v>
      </c>
      <c r="C383" s="4">
        <f t="shared" si="52"/>
        <v>999.916778798887</v>
      </c>
      <c r="D383" s="6">
        <f t="shared" si="48"/>
        <v>0.999916778798887</v>
      </c>
      <c r="E383" s="2">
        <f t="shared" si="53"/>
        <v>1000</v>
      </c>
      <c r="F383" s="6">
        <f t="shared" si="50"/>
        <v>0.999834550295998</v>
      </c>
      <c r="G383" s="50">
        <f t="shared" si="51"/>
        <v>0.999834550295998</v>
      </c>
      <c r="H383">
        <f t="shared" si="49"/>
        <v>7.239999999999934</v>
      </c>
    </row>
    <row r="384" spans="1:8" ht="12.75">
      <c r="A384">
        <f t="shared" si="47"/>
        <v>7.259999999999933</v>
      </c>
      <c r="B384" s="2">
        <f t="shared" si="54"/>
        <v>1000</v>
      </c>
      <c r="C384" s="4">
        <f t="shared" si="52"/>
        <v>999.9184432229092</v>
      </c>
      <c r="D384" s="6">
        <f t="shared" si="48"/>
        <v>0.9999184432229092</v>
      </c>
      <c r="E384" s="2">
        <f t="shared" si="53"/>
        <v>1000</v>
      </c>
      <c r="F384" s="6">
        <f t="shared" si="50"/>
        <v>0.999837859290078</v>
      </c>
      <c r="G384" s="50">
        <f t="shared" si="51"/>
        <v>0.999837859290078</v>
      </c>
      <c r="H384">
        <f t="shared" si="49"/>
        <v>7.259999999999933</v>
      </c>
    </row>
    <row r="385" spans="1:8" ht="12.75">
      <c r="A385">
        <f t="shared" si="47"/>
        <v>7.279999999999933</v>
      </c>
      <c r="B385" s="2">
        <f t="shared" si="54"/>
        <v>1000</v>
      </c>
      <c r="C385" s="4">
        <f t="shared" si="52"/>
        <v>999.9200743584511</v>
      </c>
      <c r="D385" s="6">
        <f t="shared" si="48"/>
        <v>0.9999200743584511</v>
      </c>
      <c r="E385" s="2">
        <f t="shared" si="53"/>
        <v>1000</v>
      </c>
      <c r="F385" s="6">
        <f t="shared" si="50"/>
        <v>0.9998411021042766</v>
      </c>
      <c r="G385" s="50">
        <f t="shared" si="51"/>
        <v>0.9998411021042766</v>
      </c>
      <c r="H385">
        <f t="shared" si="49"/>
        <v>7.279999999999933</v>
      </c>
    </row>
    <row r="386" spans="1:8" ht="12.75">
      <c r="A386">
        <f t="shared" si="47"/>
        <v>7.299999999999932</v>
      </c>
      <c r="B386" s="2">
        <f t="shared" si="54"/>
        <v>1000</v>
      </c>
      <c r="C386" s="4">
        <f t="shared" si="52"/>
        <v>999.921672871282</v>
      </c>
      <c r="D386" s="6">
        <f t="shared" si="48"/>
        <v>0.999921672871282</v>
      </c>
      <c r="E386" s="2">
        <f t="shared" si="53"/>
        <v>1000</v>
      </c>
      <c r="F386" s="6">
        <f t="shared" si="50"/>
        <v>0.9998442800621908</v>
      </c>
      <c r="G386" s="50">
        <f t="shared" si="51"/>
        <v>0.9998442800621908</v>
      </c>
      <c r="H386">
        <f t="shared" si="49"/>
        <v>7.299999999999932</v>
      </c>
    </row>
    <row r="387" spans="1:8" ht="12.75">
      <c r="A387">
        <f t="shared" si="47"/>
        <v>7.319999999999932</v>
      </c>
      <c r="B387" s="2">
        <f t="shared" si="54"/>
        <v>1000</v>
      </c>
      <c r="C387" s="4">
        <f t="shared" si="52"/>
        <v>999.9232394138563</v>
      </c>
      <c r="D387" s="6">
        <f t="shared" si="48"/>
        <v>0.9999232394138563</v>
      </c>
      <c r="E387" s="2">
        <f t="shared" si="53"/>
        <v>1000</v>
      </c>
      <c r="F387" s="6">
        <f t="shared" si="50"/>
        <v>0.999847394460947</v>
      </c>
      <c r="G387" s="50">
        <f t="shared" si="51"/>
        <v>0.999847394460947</v>
      </c>
      <c r="H387">
        <f t="shared" si="49"/>
        <v>7.319999999999932</v>
      </c>
    </row>
    <row r="388" spans="1:8" ht="12.75">
      <c r="A388">
        <f t="shared" si="47"/>
        <v>7.3399999999999315</v>
      </c>
      <c r="B388" s="2">
        <f t="shared" si="54"/>
        <v>1000</v>
      </c>
      <c r="C388" s="4">
        <f t="shared" si="52"/>
        <v>999.9247746255792</v>
      </c>
      <c r="D388" s="6">
        <f t="shared" si="48"/>
        <v>0.9999247746255792</v>
      </c>
      <c r="E388" s="2">
        <f t="shared" si="53"/>
        <v>1000</v>
      </c>
      <c r="F388" s="6">
        <f t="shared" si="50"/>
        <v>0.999850446571728</v>
      </c>
      <c r="G388" s="50">
        <f t="shared" si="51"/>
        <v>0.999850446571728</v>
      </c>
      <c r="H388">
        <f t="shared" si="49"/>
        <v>7.3399999999999315</v>
      </c>
    </row>
    <row r="389" spans="1:8" ht="12.75">
      <c r="A389">
        <f t="shared" si="47"/>
        <v>7.359999999999931</v>
      </c>
      <c r="B389" s="2">
        <f t="shared" si="54"/>
        <v>1000</v>
      </c>
      <c r="C389" s="4">
        <f t="shared" si="52"/>
        <v>999.9262791330676</v>
      </c>
      <c r="D389" s="6">
        <f t="shared" si="48"/>
        <v>0.9999262791330676</v>
      </c>
      <c r="E389" s="2">
        <f t="shared" si="53"/>
        <v>1000</v>
      </c>
      <c r="F389" s="6">
        <f t="shared" si="50"/>
        <v>0.9998534376402936</v>
      </c>
      <c r="G389" s="50">
        <f t="shared" si="51"/>
        <v>0.9998534376402936</v>
      </c>
      <c r="H389">
        <f t="shared" si="49"/>
        <v>7.359999999999931</v>
      </c>
    </row>
    <row r="390" spans="1:8" ht="12.75">
      <c r="A390">
        <f t="shared" si="47"/>
        <v>7.379999999999931</v>
      </c>
      <c r="B390" s="2">
        <f t="shared" si="54"/>
        <v>1000</v>
      </c>
      <c r="C390" s="4">
        <f t="shared" si="52"/>
        <v>999.9277535504062</v>
      </c>
      <c r="D390" s="6">
        <f t="shared" si="48"/>
        <v>0.9999277535504062</v>
      </c>
      <c r="E390" s="2">
        <f t="shared" si="53"/>
        <v>1000</v>
      </c>
      <c r="F390" s="6">
        <f t="shared" si="50"/>
        <v>0.9998563688874874</v>
      </c>
      <c r="G390" s="50">
        <f t="shared" si="51"/>
        <v>0.9998563688874874</v>
      </c>
      <c r="H390">
        <f t="shared" si="49"/>
        <v>7.379999999999931</v>
      </c>
    </row>
    <row r="391" spans="1:8" ht="12.75">
      <c r="A391">
        <f t="shared" si="47"/>
        <v>7.39999999999993</v>
      </c>
      <c r="B391" s="2">
        <f t="shared" si="54"/>
        <v>1000</v>
      </c>
      <c r="C391" s="4">
        <f t="shared" si="52"/>
        <v>999.9291984793981</v>
      </c>
      <c r="D391" s="6">
        <f t="shared" si="48"/>
        <v>0.9999291984793981</v>
      </c>
      <c r="E391" s="2">
        <f t="shared" si="53"/>
        <v>1000</v>
      </c>
      <c r="F391" s="6">
        <f t="shared" si="50"/>
        <v>0.9998592415097378</v>
      </c>
      <c r="G391" s="50">
        <f t="shared" si="51"/>
        <v>0.9998592415097378</v>
      </c>
      <c r="H391">
        <f t="shared" si="49"/>
        <v>7.39999999999993</v>
      </c>
    </row>
    <row r="392" spans="1:8" ht="12.75">
      <c r="A392">
        <f t="shared" si="47"/>
        <v>7.41999999999993</v>
      </c>
      <c r="B392" s="2">
        <f t="shared" si="54"/>
        <v>1000</v>
      </c>
      <c r="C392" s="4">
        <f t="shared" si="52"/>
        <v>999.9306145098102</v>
      </c>
      <c r="D392" s="6">
        <f t="shared" si="48"/>
        <v>0.9999306145098102</v>
      </c>
      <c r="E392" s="2">
        <f t="shared" si="53"/>
        <v>1000</v>
      </c>
      <c r="F392" s="6">
        <f t="shared" si="50"/>
        <v>0.9998620566795432</v>
      </c>
      <c r="G392" s="50">
        <f t="shared" si="51"/>
        <v>0.9998620566795432</v>
      </c>
      <c r="H392">
        <f t="shared" si="49"/>
        <v>7.41999999999993</v>
      </c>
    </row>
    <row r="393" spans="1:8" ht="12.75">
      <c r="A393">
        <f t="shared" si="47"/>
        <v>7.439999999999929</v>
      </c>
      <c r="B393" s="2">
        <f t="shared" si="54"/>
        <v>1000</v>
      </c>
      <c r="C393" s="4">
        <f t="shared" si="52"/>
        <v>999.932002219614</v>
      </c>
      <c r="D393" s="6">
        <f t="shared" si="48"/>
        <v>0.999932002219614</v>
      </c>
      <c r="E393" s="2">
        <f t="shared" si="53"/>
        <v>1000</v>
      </c>
      <c r="F393" s="6">
        <f t="shared" si="50"/>
        <v>0.9998648155459523</v>
      </c>
      <c r="G393" s="50">
        <f t="shared" si="51"/>
        <v>0.9998648155459523</v>
      </c>
      <c r="H393">
        <f t="shared" si="49"/>
        <v>7.439999999999929</v>
      </c>
    </row>
    <row r="394" spans="1:8" ht="12.75">
      <c r="A394">
        <f t="shared" si="47"/>
        <v>7.459999999999929</v>
      </c>
      <c r="B394" s="2">
        <f t="shared" si="54"/>
        <v>1000</v>
      </c>
      <c r="C394" s="4">
        <f t="shared" si="52"/>
        <v>999.9333621752218</v>
      </c>
      <c r="D394" s="6">
        <f t="shared" si="48"/>
        <v>0.9999333621752218</v>
      </c>
      <c r="E394" s="2">
        <f t="shared" si="53"/>
        <v>1000</v>
      </c>
      <c r="F394" s="6">
        <f t="shared" si="50"/>
        <v>0.9998675192350334</v>
      </c>
      <c r="G394" s="50">
        <f t="shared" si="51"/>
        <v>0.9998675192350334</v>
      </c>
      <c r="H394">
        <f t="shared" si="49"/>
        <v>7.459999999999929</v>
      </c>
    </row>
    <row r="395" spans="1:8" ht="12.75">
      <c r="A395">
        <f t="shared" si="47"/>
        <v>7.4799999999999285</v>
      </c>
      <c r="B395" s="2">
        <f t="shared" si="54"/>
        <v>1000</v>
      </c>
      <c r="C395" s="4">
        <f t="shared" si="52"/>
        <v>999.9346949317173</v>
      </c>
      <c r="D395" s="6">
        <f t="shared" si="48"/>
        <v>0.9999346949317174</v>
      </c>
      <c r="E395" s="2">
        <f t="shared" si="53"/>
        <v>1000</v>
      </c>
      <c r="F395" s="6">
        <f t="shared" si="50"/>
        <v>0.9998701688503328</v>
      </c>
      <c r="G395" s="50">
        <f t="shared" si="51"/>
        <v>0.9998701688503328</v>
      </c>
      <c r="H395">
        <f t="shared" si="49"/>
        <v>7.4799999999999285</v>
      </c>
    </row>
    <row r="396" spans="1:8" ht="12.75">
      <c r="A396">
        <f aca="true" t="shared" si="55" ref="A396:A403">A395+B$15</f>
        <v>7.499999999999928</v>
      </c>
      <c r="B396" s="2">
        <f t="shared" si="54"/>
        <v>1000</v>
      </c>
      <c r="C396" s="4">
        <f t="shared" si="52"/>
        <v>999.936001033083</v>
      </c>
      <c r="D396" s="6">
        <f aca="true" t="shared" si="56" ref="D396:D403">C396/B396</f>
        <v>0.999936001033083</v>
      </c>
      <c r="E396" s="2">
        <f t="shared" si="53"/>
        <v>1000</v>
      </c>
      <c r="F396" s="6">
        <f t="shared" si="50"/>
        <v>0.999872765473326</v>
      </c>
      <c r="G396" s="50">
        <f t="shared" si="51"/>
        <v>0.999872765473326</v>
      </c>
      <c r="H396">
        <f t="shared" si="49"/>
        <v>7.499999999999928</v>
      </c>
    </row>
    <row r="397" spans="1:8" ht="12.75">
      <c r="A397">
        <f t="shared" si="55"/>
        <v>7.519999999999928</v>
      </c>
      <c r="B397" s="2">
        <f t="shared" si="54"/>
        <v>1000</v>
      </c>
      <c r="C397" s="4">
        <f t="shared" si="52"/>
        <v>999.9372810124214</v>
      </c>
      <c r="D397" s="6">
        <f t="shared" si="56"/>
        <v>0.9999372810124214</v>
      </c>
      <c r="E397" s="2">
        <f t="shared" si="53"/>
        <v>1000</v>
      </c>
      <c r="F397" s="6">
        <f t="shared" si="50"/>
        <v>0.9998753101638597</v>
      </c>
      <c r="G397" s="50">
        <f t="shared" si="51"/>
        <v>0.9998753101638597</v>
      </c>
      <c r="H397">
        <f t="shared" si="49"/>
        <v>7.519999999999928</v>
      </c>
    </row>
    <row r="398" spans="1:8" ht="12.75">
      <c r="A398">
        <f t="shared" si="55"/>
        <v>7.539999999999927</v>
      </c>
      <c r="B398" s="2">
        <f t="shared" si="54"/>
        <v>1000</v>
      </c>
      <c r="C398" s="4">
        <f t="shared" si="52"/>
        <v>999.938535392173</v>
      </c>
      <c r="D398" s="6">
        <f t="shared" si="56"/>
        <v>0.999938535392173</v>
      </c>
      <c r="E398" s="2">
        <f t="shared" si="53"/>
        <v>1000</v>
      </c>
      <c r="F398" s="6">
        <f t="shared" si="50"/>
        <v>0.9998778039605826</v>
      </c>
      <c r="G398" s="50">
        <f t="shared" si="51"/>
        <v>0.9998778039605826</v>
      </c>
      <c r="H398">
        <f t="shared" si="49"/>
        <v>7.539999999999927</v>
      </c>
    </row>
    <row r="399" spans="1:8" ht="12.75">
      <c r="A399">
        <f t="shared" si="55"/>
        <v>7.559999999999927</v>
      </c>
      <c r="B399" s="2">
        <f t="shared" si="54"/>
        <v>1000</v>
      </c>
      <c r="C399" s="4">
        <f t="shared" si="52"/>
        <v>999.9397646843295</v>
      </c>
      <c r="D399" s="6">
        <f t="shared" si="56"/>
        <v>0.9999397646843294</v>
      </c>
      <c r="E399" s="2">
        <f t="shared" si="53"/>
        <v>1000</v>
      </c>
      <c r="F399" s="6">
        <f t="shared" si="50"/>
        <v>0.9998802478813706</v>
      </c>
      <c r="G399" s="50">
        <f t="shared" si="51"/>
        <v>0.9998802478813706</v>
      </c>
      <c r="H399">
        <f t="shared" si="49"/>
        <v>7.559999999999927</v>
      </c>
    </row>
    <row r="400" spans="1:8" ht="12.75">
      <c r="A400">
        <f t="shared" si="55"/>
        <v>7.579999999999926</v>
      </c>
      <c r="B400" s="2">
        <f t="shared" si="54"/>
        <v>1000</v>
      </c>
      <c r="C400" s="4">
        <f t="shared" si="52"/>
        <v>999.9409693906429</v>
      </c>
      <c r="D400" s="6">
        <f t="shared" si="56"/>
        <v>0.9999409693906428</v>
      </c>
      <c r="E400" s="2">
        <f t="shared" si="53"/>
        <v>1000</v>
      </c>
      <c r="F400" s="6">
        <f t="shared" si="50"/>
        <v>0.9998826429237432</v>
      </c>
      <c r="G400" s="50">
        <f t="shared" si="51"/>
        <v>0.9998826429237432</v>
      </c>
      <c r="H400">
        <f t="shared" si="49"/>
        <v>7.579999999999926</v>
      </c>
    </row>
    <row r="401" spans="1:8" ht="12.75">
      <c r="A401">
        <f t="shared" si="55"/>
        <v>7.599999999999926</v>
      </c>
      <c r="B401" s="2">
        <f t="shared" si="54"/>
        <v>1000</v>
      </c>
      <c r="C401" s="4">
        <f t="shared" si="52"/>
        <v>999.94215000283</v>
      </c>
      <c r="D401" s="6">
        <f t="shared" si="56"/>
        <v>0.9999421500028299</v>
      </c>
      <c r="E401" s="2">
        <f t="shared" si="53"/>
        <v>1000</v>
      </c>
      <c r="F401" s="6">
        <f t="shared" si="50"/>
        <v>0.9998849900652682</v>
      </c>
      <c r="G401" s="50">
        <f t="shared" si="51"/>
        <v>0.9998849900652682</v>
      </c>
      <c r="H401">
        <f t="shared" si="49"/>
        <v>7.599999999999926</v>
      </c>
    </row>
    <row r="402" spans="1:8" ht="12.75">
      <c r="A402">
        <f t="shared" si="55"/>
        <v>7.6199999999999255</v>
      </c>
      <c r="B402" s="2">
        <f t="shared" si="54"/>
        <v>1000</v>
      </c>
      <c r="C402" s="4">
        <f t="shared" si="52"/>
        <v>999.9433070027734</v>
      </c>
      <c r="D402" s="6">
        <f t="shared" si="56"/>
        <v>0.9999433070027733</v>
      </c>
      <c r="E402" s="2">
        <f t="shared" si="53"/>
        <v>1000</v>
      </c>
      <c r="F402" s="6">
        <f t="shared" si="50"/>
        <v>0.999887290263963</v>
      </c>
      <c r="G402" s="50">
        <f t="shared" si="51"/>
        <v>0.999887290263963</v>
      </c>
      <c r="H402">
        <f t="shared" si="49"/>
        <v>7.6199999999999255</v>
      </c>
    </row>
    <row r="403" spans="1:8" ht="12.75">
      <c r="A403">
        <f t="shared" si="55"/>
        <v>7.639999999999925</v>
      </c>
      <c r="B403" s="2">
        <f t="shared" si="54"/>
        <v>1000</v>
      </c>
      <c r="C403" s="4">
        <f t="shared" si="52"/>
        <v>999.9444408627179</v>
      </c>
      <c r="D403" s="6">
        <f t="shared" si="56"/>
        <v>0.9999444408627179</v>
      </c>
      <c r="E403" s="2">
        <f t="shared" si="53"/>
        <v>1000</v>
      </c>
      <c r="F403" s="6">
        <f t="shared" si="50"/>
        <v>0.9998895444586838</v>
      </c>
      <c r="G403" s="50">
        <f t="shared" si="51"/>
        <v>0.9998895444586838</v>
      </c>
      <c r="H403">
        <f t="shared" si="49"/>
        <v>7.639999999999925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70</v>
      </c>
    </row>
    <row r="2" ht="12.75">
      <c r="A2" t="s">
        <v>71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JOUVE</dc:creator>
  <cp:keywords/>
  <dc:description/>
  <cp:lastModifiedBy>NICOLAS JOUVE</cp:lastModifiedBy>
  <dcterms:created xsi:type="dcterms:W3CDTF">2008-09-15T17:19:19Z</dcterms:created>
  <dcterms:modified xsi:type="dcterms:W3CDTF">2008-10-11T13:20:11Z</dcterms:modified>
  <cp:category/>
  <cp:version/>
  <cp:contentType/>
  <cp:contentStatus/>
</cp:coreProperties>
</file>