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9180" windowHeight="4500" activeTab="1"/>
  </bookViews>
  <sheets>
    <sheet name="Feuil6" sheetId="1" r:id="rId1"/>
    <sheet name="Feuil1" sheetId="2" r:id="rId2"/>
    <sheet name="Feuil2" sheetId="3" r:id="rId3"/>
    <sheet name="Feuil3" sheetId="4" r:id="rId4"/>
    <sheet name="Feuil4" sheetId="5" r:id="rId5"/>
    <sheet name="Feuil5" sheetId="6" r:id="rId6"/>
  </sheets>
  <definedNames>
    <definedName name="_xlnm._FilterDatabase" localSheetId="3" hidden="1">'Feuil3'!$A$1:$I$36</definedName>
    <definedName name="_xlnm._FilterDatabase" localSheetId="0" hidden="1">'Feuil6'!$A$9:$E$37</definedName>
    <definedName name="prefecture" localSheetId="5">'Feuil5'!$G$6:$J$106</definedName>
  </definedNames>
  <calcPr fullCalcOnLoad="1"/>
  <pivotCaches>
    <pivotCache cacheId="1" r:id="rId7"/>
    <pivotCache cacheId="5" r:id="rId8"/>
  </pivotCaches>
</workbook>
</file>

<file path=xl/comments2.xml><?xml version="1.0" encoding="utf-8"?>
<comments xmlns="http://schemas.openxmlformats.org/spreadsheetml/2006/main">
  <authors>
    <author>NICOLAS JOUVE</author>
  </authors>
  <commentList>
    <comment ref="B16" authorId="0">
      <text>
        <r>
          <rPr>
            <b/>
            <sz val="8"/>
            <rFont val="Tahoma"/>
            <family val="0"/>
          </rPr>
          <t>Génération d'un nombre réel aléatoire 0&lt;N&lt;1</t>
        </r>
      </text>
    </comment>
    <comment ref="C16" authorId="0">
      <text>
        <r>
          <rPr>
            <b/>
            <sz val="8"/>
            <rFont val="Tahoma"/>
            <family val="0"/>
          </rPr>
          <t>Génération d'un nombre entier aléatoire min&lt;=N&lt;=max</t>
        </r>
      </text>
    </comment>
    <comment ref="J16" authorId="0">
      <text>
        <r>
          <rPr>
            <b/>
            <sz val="8"/>
            <rFont val="Tahoma"/>
            <family val="0"/>
          </rPr>
          <t>Génération d'un nombre entier aléatoire min&lt;=N&lt;=max</t>
        </r>
      </text>
    </comment>
    <comment ref="F16" authorId="0">
      <text>
        <r>
          <rPr>
            <b/>
            <sz val="8"/>
            <rFont val="Tahoma"/>
            <family val="0"/>
          </rPr>
          <t>Fonction "CHOSIR", permet de choisir dans une liste de cellules nommées explicitement (ex:H12;K17;B23);
mais pas dans une plage de cellules…</t>
        </r>
      </text>
    </comment>
    <comment ref="G16" authorId="0">
      <text>
        <r>
          <rPr>
            <b/>
            <sz val="8"/>
            <rFont val="Tahoma"/>
            <family val="0"/>
          </rPr>
          <t>Fonction "INDEX", permet de choisir dans une plage de cellules (ex:F11:F14) ici limitée à une colonne!</t>
        </r>
      </text>
    </comment>
    <comment ref="I16" authorId="0">
      <text>
        <r>
          <rPr>
            <b/>
            <sz val="8"/>
            <rFont val="Tahoma"/>
            <family val="0"/>
          </rPr>
          <t>Fonction "INDEX", permet de choisir dans une plage de cellules (ex:F11:G14) ici en tableau avec ligne et colonne!</t>
        </r>
      </text>
    </comment>
    <comment ref="E16" authorId="0">
      <text>
        <r>
          <rPr>
            <b/>
            <sz val="8"/>
            <rFont val="Tahoma"/>
            <family val="0"/>
          </rPr>
          <t>Lettre aléatoire choisie entre min (0 pour le caractère n°65 = A) et max (25 pour z)</t>
        </r>
      </text>
    </comment>
  </commentList>
</comments>
</file>

<file path=xl/comments3.xml><?xml version="1.0" encoding="utf-8"?>
<comments xmlns="http://schemas.openxmlformats.org/spreadsheetml/2006/main">
  <authors>
    <author>NICOLAS JOUVE</author>
  </authors>
  <commentList>
    <comment ref="B19" authorId="0">
      <text>
        <r>
          <rPr>
            <b/>
            <sz val="8"/>
            <rFont val="Tahoma"/>
            <family val="0"/>
          </rPr>
          <t>(G/F)</t>
        </r>
      </text>
    </comment>
  </commentList>
</comments>
</file>

<file path=xl/sharedStrings.xml><?xml version="1.0" encoding="utf-8"?>
<sst xmlns="http://schemas.openxmlformats.org/spreadsheetml/2006/main" count="666" uniqueCount="395">
  <si>
    <t xml:space="preserve">Ain </t>
  </si>
  <si>
    <t xml:space="preserve">Bourg-en-Bresse </t>
  </si>
  <si>
    <t xml:space="preserve">Aisne </t>
  </si>
  <si>
    <t xml:space="preserve">Laon </t>
  </si>
  <si>
    <t xml:space="preserve">Allier </t>
  </si>
  <si>
    <t xml:space="preserve">Moulins </t>
  </si>
  <si>
    <t xml:space="preserve">Alpes-de-Haute-Provence </t>
  </si>
  <si>
    <t xml:space="preserve">Digne-les-Bains </t>
  </si>
  <si>
    <t xml:space="preserve">Hautes-Alpes </t>
  </si>
  <si>
    <t xml:space="preserve">Gap </t>
  </si>
  <si>
    <t xml:space="preserve">Alpes-Maritimes </t>
  </si>
  <si>
    <t xml:space="preserve">Nice </t>
  </si>
  <si>
    <t xml:space="preserve">Ardèche </t>
  </si>
  <si>
    <t xml:space="preserve">Privas </t>
  </si>
  <si>
    <t xml:space="preserve">Ardennes </t>
  </si>
  <si>
    <t xml:space="preserve">Charleville-Mézières </t>
  </si>
  <si>
    <t xml:space="preserve">Ariège </t>
  </si>
  <si>
    <t xml:space="preserve">Foix </t>
  </si>
  <si>
    <t xml:space="preserve">Aube </t>
  </si>
  <si>
    <t xml:space="preserve">Troyes </t>
  </si>
  <si>
    <t xml:space="preserve">Aude </t>
  </si>
  <si>
    <t xml:space="preserve">Carcassonne </t>
  </si>
  <si>
    <t xml:space="preserve">Aveyron </t>
  </si>
  <si>
    <t xml:space="preserve">Rodez </t>
  </si>
  <si>
    <t xml:space="preserve">Bouches-du-Rhône </t>
  </si>
  <si>
    <t xml:space="preserve">Marseille </t>
  </si>
  <si>
    <t xml:space="preserve">Calvados </t>
  </si>
  <si>
    <t xml:space="preserve">Caen </t>
  </si>
  <si>
    <t xml:space="preserve">Cantal </t>
  </si>
  <si>
    <t xml:space="preserve">Aurillac </t>
  </si>
  <si>
    <t xml:space="preserve">Charente </t>
  </si>
  <si>
    <t xml:space="preserve">Angoulême </t>
  </si>
  <si>
    <t xml:space="preserve">Charente-Maritime </t>
  </si>
  <si>
    <t xml:space="preserve">La Rochelle </t>
  </si>
  <si>
    <t xml:space="preserve">Cher </t>
  </si>
  <si>
    <t xml:space="preserve">Bourges </t>
  </si>
  <si>
    <t xml:space="preserve">Corrèze </t>
  </si>
  <si>
    <t xml:space="preserve">Tulle </t>
  </si>
  <si>
    <t xml:space="preserve">2A </t>
  </si>
  <si>
    <t xml:space="preserve">Corse-du-Sud </t>
  </si>
  <si>
    <t xml:space="preserve">Ajaccio </t>
  </si>
  <si>
    <t xml:space="preserve">2B </t>
  </si>
  <si>
    <t xml:space="preserve">Haute-Corse </t>
  </si>
  <si>
    <t xml:space="preserve">Bastia </t>
  </si>
  <si>
    <t xml:space="preserve">Côte-d'Or </t>
  </si>
  <si>
    <t xml:space="preserve">Dijon </t>
  </si>
  <si>
    <t xml:space="preserve">Côtes-d'Armor </t>
  </si>
  <si>
    <t xml:space="preserve">Saint-Brieuc </t>
  </si>
  <si>
    <t xml:space="preserve">Creuse </t>
  </si>
  <si>
    <t xml:space="preserve">Guéret </t>
  </si>
  <si>
    <t xml:space="preserve">Dordogne </t>
  </si>
  <si>
    <t xml:space="preserve">Périgueux </t>
  </si>
  <si>
    <t xml:space="preserve">Doubs </t>
  </si>
  <si>
    <t xml:space="preserve">Besançon </t>
  </si>
  <si>
    <t xml:space="preserve">Drôme </t>
  </si>
  <si>
    <t xml:space="preserve">Valence </t>
  </si>
  <si>
    <t xml:space="preserve">Eure </t>
  </si>
  <si>
    <t xml:space="preserve">Évreux </t>
  </si>
  <si>
    <t xml:space="preserve">Eure-et-Loir </t>
  </si>
  <si>
    <t xml:space="preserve">Chartres </t>
  </si>
  <si>
    <t xml:space="preserve">Finistère </t>
  </si>
  <si>
    <t xml:space="preserve">Quimper </t>
  </si>
  <si>
    <t xml:space="preserve">Gard </t>
  </si>
  <si>
    <t xml:space="preserve">Nîmes </t>
  </si>
  <si>
    <t xml:space="preserve">Haute-Garonne </t>
  </si>
  <si>
    <t xml:space="preserve">Toulouse </t>
  </si>
  <si>
    <t xml:space="preserve">Gers </t>
  </si>
  <si>
    <t xml:space="preserve">Auch </t>
  </si>
  <si>
    <t xml:space="preserve">Gironde </t>
  </si>
  <si>
    <t xml:space="preserve">Bordeaux </t>
  </si>
  <si>
    <t xml:space="preserve">Hérault </t>
  </si>
  <si>
    <t xml:space="preserve">Montpellier </t>
  </si>
  <si>
    <t xml:space="preserve">Ille-et-Vilaine </t>
  </si>
  <si>
    <t xml:space="preserve">Rennes </t>
  </si>
  <si>
    <t xml:space="preserve">Indre </t>
  </si>
  <si>
    <t xml:space="preserve">Châteauroux </t>
  </si>
  <si>
    <t xml:space="preserve">Indre-et-Loire </t>
  </si>
  <si>
    <t xml:space="preserve">Tours </t>
  </si>
  <si>
    <t xml:space="preserve">Isère </t>
  </si>
  <si>
    <t xml:space="preserve">Grenoble </t>
  </si>
  <si>
    <t xml:space="preserve">Jura </t>
  </si>
  <si>
    <t xml:space="preserve">Lons-le-Saunier </t>
  </si>
  <si>
    <t xml:space="preserve">Landes </t>
  </si>
  <si>
    <t xml:space="preserve">Mont-de-Marsan </t>
  </si>
  <si>
    <t xml:space="preserve">Loir-et-Cher </t>
  </si>
  <si>
    <t xml:space="preserve">Blois </t>
  </si>
  <si>
    <t xml:space="preserve">Loire </t>
  </si>
  <si>
    <t xml:space="preserve">Saint-Étienne </t>
  </si>
  <si>
    <t xml:space="preserve">Haute-Loire </t>
  </si>
  <si>
    <t xml:space="preserve">Le Puy-en-Velay </t>
  </si>
  <si>
    <t xml:space="preserve">Loire-Atlantique </t>
  </si>
  <si>
    <t xml:space="preserve">Nantes </t>
  </si>
  <si>
    <t xml:space="preserve">Loiret </t>
  </si>
  <si>
    <t xml:space="preserve">Orléans </t>
  </si>
  <si>
    <t xml:space="preserve">Lot </t>
  </si>
  <si>
    <t xml:space="preserve">Cahors </t>
  </si>
  <si>
    <t xml:space="preserve">Lot-et-Garonne </t>
  </si>
  <si>
    <t xml:space="preserve">Agen </t>
  </si>
  <si>
    <t xml:space="preserve">Lozère </t>
  </si>
  <si>
    <t xml:space="preserve">Mende </t>
  </si>
  <si>
    <t xml:space="preserve">Maine-et-Loire </t>
  </si>
  <si>
    <t xml:space="preserve">Angers </t>
  </si>
  <si>
    <t xml:space="preserve">Manche </t>
  </si>
  <si>
    <t xml:space="preserve">Saint-Lô </t>
  </si>
  <si>
    <t xml:space="preserve">Marne </t>
  </si>
  <si>
    <t xml:space="preserve">Châlons-en-Champagne </t>
  </si>
  <si>
    <t xml:space="preserve">Haute-Marne </t>
  </si>
  <si>
    <t xml:space="preserve">Chaumont </t>
  </si>
  <si>
    <t xml:space="preserve">Mayenne </t>
  </si>
  <si>
    <t xml:space="preserve">Laval </t>
  </si>
  <si>
    <t xml:space="preserve">Meurthe-et-Moselle </t>
  </si>
  <si>
    <t xml:space="preserve">Nancy </t>
  </si>
  <si>
    <t xml:space="preserve">Meuse </t>
  </si>
  <si>
    <t xml:space="preserve">Bar-le-Duc </t>
  </si>
  <si>
    <t xml:space="preserve">Morbihan </t>
  </si>
  <si>
    <t xml:space="preserve">Vannes </t>
  </si>
  <si>
    <t xml:space="preserve">Moselle </t>
  </si>
  <si>
    <t xml:space="preserve">Metz </t>
  </si>
  <si>
    <t xml:space="preserve">Nièvre </t>
  </si>
  <si>
    <t xml:space="preserve">Nevers </t>
  </si>
  <si>
    <t xml:space="preserve">Nord </t>
  </si>
  <si>
    <t xml:space="preserve">Lille </t>
  </si>
  <si>
    <t xml:space="preserve">Oise </t>
  </si>
  <si>
    <t xml:space="preserve">Beauvais </t>
  </si>
  <si>
    <t xml:space="preserve">Orne </t>
  </si>
  <si>
    <t xml:space="preserve">Alençon </t>
  </si>
  <si>
    <t xml:space="preserve">Pas-de-Calais </t>
  </si>
  <si>
    <t xml:space="preserve">Arras </t>
  </si>
  <si>
    <t xml:space="preserve">Puy-de-Dôme </t>
  </si>
  <si>
    <t xml:space="preserve">Clermont-Ferrand </t>
  </si>
  <si>
    <t xml:space="preserve">Pyrénées-Atlantiques </t>
  </si>
  <si>
    <t xml:space="preserve">Pau </t>
  </si>
  <si>
    <t xml:space="preserve">Hautes-Pyrénées </t>
  </si>
  <si>
    <t xml:space="preserve">Tarbes </t>
  </si>
  <si>
    <t xml:space="preserve">Pyrénées-Orientales </t>
  </si>
  <si>
    <t xml:space="preserve">Perpignan </t>
  </si>
  <si>
    <t xml:space="preserve">Bas-Rhin </t>
  </si>
  <si>
    <t xml:space="preserve">Strasbourg </t>
  </si>
  <si>
    <t xml:space="preserve">Haut-Rhin </t>
  </si>
  <si>
    <t xml:space="preserve">Colmar </t>
  </si>
  <si>
    <t xml:space="preserve">Rhône </t>
  </si>
  <si>
    <t xml:space="preserve">Lyon </t>
  </si>
  <si>
    <t xml:space="preserve">Haute-Saône </t>
  </si>
  <si>
    <t xml:space="preserve">Vesoul </t>
  </si>
  <si>
    <t xml:space="preserve">Saône-et-Loire </t>
  </si>
  <si>
    <t xml:space="preserve">Mâcon </t>
  </si>
  <si>
    <t xml:space="preserve">Sarthe </t>
  </si>
  <si>
    <t xml:space="preserve">Le Mans </t>
  </si>
  <si>
    <t xml:space="preserve">Savoie </t>
  </si>
  <si>
    <t xml:space="preserve">Chambéry </t>
  </si>
  <si>
    <t xml:space="preserve">Haute-Savoie </t>
  </si>
  <si>
    <t xml:space="preserve">Annecy </t>
  </si>
  <si>
    <t xml:space="preserve">Paris </t>
  </si>
  <si>
    <t xml:space="preserve">Seine-Maritime </t>
  </si>
  <si>
    <t xml:space="preserve">Rouen </t>
  </si>
  <si>
    <t xml:space="preserve">Seine-et-Marne </t>
  </si>
  <si>
    <t xml:space="preserve">Melun </t>
  </si>
  <si>
    <t xml:space="preserve">Yvelines </t>
  </si>
  <si>
    <t xml:space="preserve">Versailles </t>
  </si>
  <si>
    <t xml:space="preserve">Deux-Sèvres </t>
  </si>
  <si>
    <t xml:space="preserve">Niort </t>
  </si>
  <si>
    <t xml:space="preserve">Somme </t>
  </si>
  <si>
    <t xml:space="preserve">Amiens </t>
  </si>
  <si>
    <t xml:space="preserve">Tarn </t>
  </si>
  <si>
    <t xml:space="preserve">Albi </t>
  </si>
  <si>
    <t xml:space="preserve">Tarn-et-Garonne </t>
  </si>
  <si>
    <t xml:space="preserve">Montauban </t>
  </si>
  <si>
    <t xml:space="preserve">Var </t>
  </si>
  <si>
    <t xml:space="preserve">Toulon </t>
  </si>
  <si>
    <t xml:space="preserve">Vaucluse </t>
  </si>
  <si>
    <t xml:space="preserve">Avignon </t>
  </si>
  <si>
    <t xml:space="preserve">Vendée </t>
  </si>
  <si>
    <t xml:space="preserve">La Roche-sur-Yon </t>
  </si>
  <si>
    <t xml:space="preserve">Vienne </t>
  </si>
  <si>
    <t xml:space="preserve">Poitiers </t>
  </si>
  <si>
    <t xml:space="preserve">Haute-Vienne </t>
  </si>
  <si>
    <t xml:space="preserve">Limoges </t>
  </si>
  <si>
    <t xml:space="preserve">Vosges </t>
  </si>
  <si>
    <t xml:space="preserve">Épinal </t>
  </si>
  <si>
    <t xml:space="preserve">Yonne </t>
  </si>
  <si>
    <t xml:space="preserve">Auxerre </t>
  </si>
  <si>
    <t xml:space="preserve">Territoire - de - Belfort </t>
  </si>
  <si>
    <t xml:space="preserve">Belfort </t>
  </si>
  <si>
    <t xml:space="preserve">Essonne </t>
  </si>
  <si>
    <t xml:space="preserve">Evry </t>
  </si>
  <si>
    <t xml:space="preserve">Hauts-de-Seine </t>
  </si>
  <si>
    <t xml:space="preserve">Nanterre </t>
  </si>
  <si>
    <t xml:space="preserve">Seine-Saint-Denis </t>
  </si>
  <si>
    <t xml:space="preserve">Bobigny </t>
  </si>
  <si>
    <t xml:space="preserve">Val-de-Marne </t>
  </si>
  <si>
    <t xml:space="preserve">Créteil </t>
  </si>
  <si>
    <t xml:space="preserve">Val-d'Oise </t>
  </si>
  <si>
    <t xml:space="preserve">Pontoise (chef-lieu) </t>
  </si>
  <si>
    <t xml:space="preserve">Cergy (préfecture) </t>
  </si>
  <si>
    <t xml:space="preserve">Guadeloupe </t>
  </si>
  <si>
    <t xml:space="preserve">Basse-Terre </t>
  </si>
  <si>
    <t xml:space="preserve">Martinique </t>
  </si>
  <si>
    <t xml:space="preserve">Fort-de-France </t>
  </si>
  <si>
    <t xml:space="preserve">Guyane </t>
  </si>
  <si>
    <t xml:space="preserve">Cayenne </t>
  </si>
  <si>
    <t xml:space="preserve">Réunion </t>
  </si>
  <si>
    <t xml:space="preserve">Saint-Denis </t>
  </si>
  <si>
    <t>Département</t>
  </si>
  <si>
    <t>Préfecture</t>
  </si>
  <si>
    <t>Population</t>
  </si>
  <si>
    <t>Dpt</t>
  </si>
  <si>
    <t>min</t>
  </si>
  <si>
    <t>max</t>
  </si>
  <si>
    <t>Générer un entier aléatoire compris entre deux valeurs</t>
  </si>
  <si>
    <t>Générer une lettre aléatoire</t>
  </si>
  <si>
    <t>Générer un nombre aléatoire entre 0 et 1</t>
  </si>
  <si>
    <t>Nbre aléa.</t>
  </si>
  <si>
    <t>Entier aléa.</t>
  </si>
  <si>
    <t>Texte</t>
  </si>
  <si>
    <t>Lettre aléa.</t>
  </si>
  <si>
    <t>Jean</t>
  </si>
  <si>
    <t>Jacques</t>
  </si>
  <si>
    <t>Paul</t>
  </si>
  <si>
    <t>Pierre</t>
  </si>
  <si>
    <t>Louis</t>
  </si>
  <si>
    <t>Prénom</t>
  </si>
  <si>
    <t>Générer un prénom aléatoire à partir d'une liste (fonction CHOISIR)</t>
  </si>
  <si>
    <t>Générer un prénom aléatoire à partir d'une liste (fonction INDEX)</t>
  </si>
  <si>
    <t>Générer un prénom aléatoire à partir d'une liste (fonction INDIRECT)</t>
  </si>
  <si>
    <t>=INDIRECT("F13") renvoie le contenu de la cellule F13</t>
  </si>
  <si>
    <t>=INDEX(Plage_de_cellule;2;3) renvoie le contenu de la cellule en 2ème ligne 3ème colonne</t>
  </si>
  <si>
    <t>ligne</t>
  </si>
  <si>
    <t>colonne</t>
  </si>
  <si>
    <t>=&gt;</t>
  </si>
  <si>
    <t>Nicole</t>
  </si>
  <si>
    <t>Roselyne</t>
  </si>
  <si>
    <t>Martine</t>
  </si>
  <si>
    <t>Année</t>
  </si>
  <si>
    <t>Alain</t>
  </si>
  <si>
    <t>Thierry</t>
  </si>
  <si>
    <t>Réné</t>
  </si>
  <si>
    <t>Aline</t>
  </si>
  <si>
    <t>Bernadette</t>
  </si>
  <si>
    <t>Maïté</t>
  </si>
  <si>
    <t>Audrey</t>
  </si>
  <si>
    <t>Barbara</t>
  </si>
  <si>
    <t>Prénoms</t>
  </si>
  <si>
    <t>Aléa</t>
  </si>
  <si>
    <t>Devoir n°1</t>
  </si>
  <si>
    <t>Devoir n°2</t>
  </si>
  <si>
    <t>Devoir n°3</t>
  </si>
  <si>
    <t>Moyenne</t>
  </si>
  <si>
    <t>=MEDIANE</t>
  </si>
  <si>
    <t>=MOYENNE</t>
  </si>
  <si>
    <t>=ECART.MOYEN</t>
  </si>
  <si>
    <t>=ECART.TYPE</t>
  </si>
  <si>
    <t>Prénom G/F</t>
  </si>
  <si>
    <t>Liste prénoms G/F</t>
  </si>
  <si>
    <t>A</t>
  </si>
  <si>
    <t>1</t>
  </si>
  <si>
    <t>0</t>
  </si>
  <si>
    <t>C</t>
  </si>
  <si>
    <t>Total</t>
  </si>
  <si>
    <t>Données</t>
  </si>
  <si>
    <t>B</t>
  </si>
  <si>
    <t>2</t>
  </si>
  <si>
    <t>Mini</t>
  </si>
  <si>
    <t>Maxi</t>
  </si>
  <si>
    <t>F/G</t>
  </si>
  <si>
    <t>F</t>
  </si>
  <si>
    <t>Moyenne Devoir n°1</t>
  </si>
  <si>
    <t>Moyenne Devoir n°2</t>
  </si>
  <si>
    <t>Moyenne Devoir n°3</t>
  </si>
  <si>
    <t>G</t>
  </si>
  <si>
    <t>NB Devoir n°1</t>
  </si>
  <si>
    <t>Moyenne Moyenne</t>
  </si>
  <si>
    <t>Tableau de notes</t>
  </si>
  <si>
    <t>NB Devoir n°2</t>
  </si>
  <si>
    <t>NB Devoir n°3</t>
  </si>
  <si>
    <t>Min Moyenne</t>
  </si>
  <si>
    <t>Max Moyenne</t>
  </si>
  <si>
    <t>Ecartype Moyenne</t>
  </si>
  <si>
    <t>NB Prénom G/F</t>
  </si>
  <si>
    <t>Pointe à Pître</t>
  </si>
  <si>
    <t>Clermont-Fd</t>
  </si>
  <si>
    <t>Fort de F.</t>
  </si>
  <si>
    <t>Limoges</t>
  </si>
  <si>
    <t>Nancy</t>
  </si>
  <si>
    <t>St Etienne</t>
  </si>
  <si>
    <t>Ajaccio</t>
  </si>
  <si>
    <t>Cherbourg</t>
  </si>
  <si>
    <t>Rennes</t>
  </si>
  <si>
    <t>Strasbourg</t>
  </si>
  <si>
    <t>Bourges</t>
  </si>
  <si>
    <t>St Denis Réunion</t>
  </si>
  <si>
    <t>Biarritz</t>
  </si>
  <si>
    <t>Brest</t>
  </si>
  <si>
    <t>Caen</t>
  </si>
  <si>
    <t>Nantes</t>
  </si>
  <si>
    <t>Dijon</t>
  </si>
  <si>
    <t>Grenoble</t>
  </si>
  <si>
    <t>Lille</t>
  </si>
  <si>
    <t>Pau</t>
  </si>
  <si>
    <t>Perpignan</t>
  </si>
  <si>
    <t>Tours</t>
  </si>
  <si>
    <t>Bordeaux</t>
  </si>
  <si>
    <t>Lyon</t>
  </si>
  <si>
    <t>Nice</t>
  </si>
  <si>
    <t>Toulouse</t>
  </si>
  <si>
    <t>Marseille</t>
  </si>
  <si>
    <t>Paris</t>
  </si>
  <si>
    <t>Tmini</t>
  </si>
  <si>
    <t>Tmaxi</t>
  </si>
  <si>
    <t>Calculer l'écart jour nuit, trier</t>
  </si>
  <si>
    <t>Tracer en mode histogramme et radar</t>
  </si>
  <si>
    <t>Jour</t>
  </si>
  <si>
    <t>Lundi</t>
  </si>
  <si>
    <t>Mardi</t>
  </si>
  <si>
    <t>Mercredi</t>
  </si>
  <si>
    <t>Jeudi</t>
  </si>
  <si>
    <t>Vendredi</t>
  </si>
  <si>
    <t>Samedi</t>
  </si>
  <si>
    <t>Dimanche</t>
  </si>
  <si>
    <t>Mois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</si>
  <si>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</si>
  <si>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</si>
  <si>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</si>
  <si>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</si>
  <si>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</si>
  <si>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</si>
  <si>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</si>
  <si>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</si>
  <si>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Septempbre</t>
  </si>
  <si>
    <t>Octobre</t>
  </si>
  <si>
    <t>Novembre</t>
  </si>
  <si>
    <t>Décembre</t>
  </si>
  <si>
    <t>Exercice</t>
  </si>
  <si>
    <t>A partir de la liste ci-dessous, effectuer des tris manuels pour classer par ordre alphabétique, par ordre de prénom, par date de naissance, etc…</t>
  </si>
  <si>
    <t>Nom</t>
  </si>
  <si>
    <t>Date de naissance</t>
  </si>
  <si>
    <t>code postal</t>
  </si>
  <si>
    <t>H/F</t>
  </si>
  <si>
    <t>BERCHET-JUTARD</t>
  </si>
  <si>
    <t>Lucie</t>
  </si>
  <si>
    <t>Femme</t>
  </si>
  <si>
    <t>BOIZOT</t>
  </si>
  <si>
    <t>Amandine</t>
  </si>
  <si>
    <t>BONNET</t>
  </si>
  <si>
    <t>Coralie</t>
  </si>
  <si>
    <t>CHAUVIN</t>
  </si>
  <si>
    <t>Anthony</t>
  </si>
  <si>
    <t>Homme</t>
  </si>
  <si>
    <t>COJAN</t>
  </si>
  <si>
    <t>Laure</t>
  </si>
  <si>
    <t>CROSLAND</t>
  </si>
  <si>
    <t>Cyril</t>
  </si>
  <si>
    <t>DJEMIL</t>
  </si>
  <si>
    <t>Mohamed</t>
  </si>
  <si>
    <t>ElBOUCHATTAOUI</t>
  </si>
  <si>
    <t>Rajae</t>
  </si>
  <si>
    <t>ESCUILLIE</t>
  </si>
  <si>
    <t>Marine</t>
  </si>
  <si>
    <t>FELLOUS</t>
  </si>
  <si>
    <t>Sabrina</t>
  </si>
  <si>
    <t>FERDO</t>
  </si>
  <si>
    <t>Fabien</t>
  </si>
  <si>
    <t>GINESTY</t>
  </si>
  <si>
    <t>Caroline</t>
  </si>
  <si>
    <t>HENON</t>
  </si>
  <si>
    <t>Lucy</t>
  </si>
  <si>
    <t>HERBAS</t>
  </si>
  <si>
    <t>Mélodie</t>
  </si>
  <si>
    <t>HOURREGUE</t>
  </si>
  <si>
    <t>Sébastien</t>
  </si>
  <si>
    <t>IMLYHEN</t>
  </si>
  <si>
    <t>Nora</t>
  </si>
  <si>
    <t>LABORDERE</t>
  </si>
  <si>
    <t>Arnaud</t>
  </si>
  <si>
    <t>LAMOTHE</t>
  </si>
  <si>
    <t>Delphine</t>
  </si>
  <si>
    <t>LIBES</t>
  </si>
  <si>
    <t>Maxence</t>
  </si>
  <si>
    <t>MALIGOY</t>
  </si>
  <si>
    <t>Stéphanie</t>
  </si>
  <si>
    <t>MAZARS</t>
  </si>
  <si>
    <t>Damien</t>
  </si>
  <si>
    <t>MOHAMED-BENKOIBICH</t>
  </si>
  <si>
    <t>Rhime</t>
  </si>
  <si>
    <t>MORAND</t>
  </si>
  <si>
    <t>Clotaire</t>
  </si>
  <si>
    <t>PENA-AMIEL</t>
  </si>
  <si>
    <t>Emilie</t>
  </si>
  <si>
    <t>PINELLI</t>
  </si>
  <si>
    <t>Julie</t>
  </si>
  <si>
    <t>POIDVIN</t>
  </si>
  <si>
    <t xml:space="preserve"> Lucas</t>
  </si>
  <si>
    <t>RACLIN</t>
  </si>
  <si>
    <t>Elodie</t>
  </si>
  <si>
    <t>THAMMAXAT</t>
  </si>
  <si>
    <t>Maliya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</si>
</sst>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mmmm\-yy"/>
  </numFmts>
  <fonts count="5">
    <font>
      <sz val="10"/>
      <name val="Arial"/>
      <family val="0"/>
    </font>
    <font>
      <b/>
      <sz val="8"/>
      <name val="Tahoma"/>
      <family val="0"/>
    </font>
    <font>
      <sz val="8"/>
      <name val="Tahoma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/>
    </xf>
    <xf numFmtId="0" fontId="0" fillId="0" borderId="0" xfId="0" applyAlignment="1" quotePrefix="1">
      <alignment horizontal="center"/>
    </xf>
    <xf numFmtId="0" fontId="0" fillId="0" borderId="1" xfId="0" applyBorder="1" applyAlignment="1">
      <alignment horizontal="right"/>
    </xf>
    <xf numFmtId="0" fontId="0" fillId="2" borderId="2" xfId="0" applyFill="1" applyBorder="1" applyAlignment="1">
      <alignment/>
    </xf>
    <xf numFmtId="2" fontId="0" fillId="0" borderId="0" xfId="0" applyNumberFormat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right"/>
    </xf>
    <xf numFmtId="0" fontId="0" fillId="2" borderId="11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2" fontId="0" fillId="0" borderId="0" xfId="0" applyNumberFormat="1" applyAlignment="1">
      <alignment/>
    </xf>
    <xf numFmtId="0" fontId="0" fillId="0" borderId="12" xfId="0" applyBorder="1" applyAlignment="1">
      <alignment/>
    </xf>
    <xf numFmtId="0" fontId="0" fillId="0" borderId="8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13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3" xfId="0" applyBorder="1" applyAlignment="1">
      <alignment horizontal="center"/>
    </xf>
    <xf numFmtId="177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177" fontId="0" fillId="0" borderId="4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177" fontId="0" fillId="0" borderId="24" xfId="0" applyNumberFormat="1" applyBorder="1" applyAlignment="1">
      <alignment horizontal="center"/>
    </xf>
    <xf numFmtId="0" fontId="0" fillId="0" borderId="25" xfId="0" applyBorder="1" applyAlignment="1">
      <alignment/>
    </xf>
    <xf numFmtId="2" fontId="0" fillId="0" borderId="16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0" fontId="0" fillId="0" borderId="20" xfId="0" applyNumberFormat="1" applyBorder="1" applyAlignment="1">
      <alignment horizontal="center"/>
    </xf>
    <xf numFmtId="0" fontId="0" fillId="0" borderId="21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26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14" xfId="0" applyBorder="1" applyAlignment="1">
      <alignment/>
    </xf>
    <xf numFmtId="2" fontId="0" fillId="0" borderId="14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2" xfId="0" applyNumberFormat="1" applyBorder="1" applyAlignment="1">
      <alignment horizontal="center"/>
    </xf>
    <xf numFmtId="0" fontId="0" fillId="0" borderId="34" xfId="0" applyNumberFormat="1" applyBorder="1" applyAlignment="1">
      <alignment horizontal="center"/>
    </xf>
    <xf numFmtId="0" fontId="0" fillId="0" borderId="35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0" xfId="0" applyAlignment="1">
      <alignment/>
    </xf>
    <xf numFmtId="178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2" borderId="37" xfId="0" applyFill="1" applyBorder="1" applyAlignment="1">
      <alignment/>
    </xf>
    <xf numFmtId="0" fontId="0" fillId="2" borderId="38" xfId="0" applyFill="1" applyBorder="1" applyAlignment="1">
      <alignment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alignment horizontal="center"/>
      <border/>
    </dxf>
    <dxf>
      <alignment horizontal="center" readingOrder="0"/>
      <border/>
    </dxf>
    <dxf>
      <alignment horizontal="center" readingOrder="2"/>
      <border/>
    </dxf>
    <dxf>
      <numFmt numFmtId="2" formatCode="0.00"/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pivotCacheDefinition" Target="pivotCache/pivotCacheDefinition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I36" sheet="Feuil3"/>
  </cacheSource>
  <cacheFields count="9">
    <cacheField name="Nbre al?a.">
      <sharedItems containsSemiMixedTypes="0" containsString="0" containsMixedTypes="0" containsNumber="1"/>
    </cacheField>
    <cacheField name="Entier al?a.">
      <sharedItems containsSemiMixedTypes="0" containsString="0" containsMixedTypes="0" containsNumber="1" containsInteger="1" count="3">
        <n v="1"/>
        <n v="2"/>
        <n v="0"/>
      </sharedItems>
    </cacheField>
    <cacheField name="Texte">
      <sharedItems containsMixedTypes="0" count="3">
        <s v="0"/>
        <s v="2"/>
        <s v="1"/>
      </sharedItems>
    </cacheField>
    <cacheField name="Lettre al?a.">
      <sharedItems containsMixedTypes="0" count="3">
        <s v="A"/>
        <s v="C"/>
        <s v="B"/>
      </sharedItems>
    </cacheField>
    <cacheField name="Pr?nom">
      <sharedItems containsMixedTypes="0" count="4">
        <s v="Jacques"/>
        <s v="Paul"/>
        <s v="Pierre"/>
        <s v="Jean"/>
      </sharedItems>
    </cacheField>
    <cacheField name="Pr?nom2">
      <sharedItems containsMixedTypes="0" count="4">
        <s v="Pierre"/>
        <s v="Jacques"/>
        <s v="Jean"/>
        <s v="Paul"/>
      </sharedItems>
    </cacheField>
    <cacheField name="Pr?nom3">
      <sharedItems containsMixedTypes="0" count="3">
        <s v="Paul"/>
        <s v="Jacques"/>
        <s v="Pierre"/>
      </sharedItems>
    </cacheField>
    <cacheField name="Pr?nom G/F">
      <sharedItems containsMixedTypes="0" count="8">
        <s v="Jacques"/>
        <s v="Pierre"/>
        <s v="Paul"/>
        <s v="Martine"/>
        <s v="Jean"/>
        <s v="Nicole"/>
        <s v="Louis"/>
        <s v="Roselyne"/>
      </sharedItems>
    </cacheField>
    <cacheField name="Ann?e">
      <sharedItems containsSemiMixedTypes="0" containsString="0" containsMixedTypes="0" containsNumber="1" containsInteger="1" count="11">
        <n v="1990"/>
        <n v="1985"/>
        <n v="1981"/>
        <n v="1986"/>
        <n v="1987"/>
        <n v="1983"/>
        <n v="1989"/>
        <n v="1988"/>
        <n v="1984"/>
        <n v="1982"/>
        <n v="1980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D19:H43" sheet="Feuil2"/>
  </cacheSource>
  <cacheFields count="5">
    <cacheField name="F/G">
      <sharedItems containsMixedTypes="0" count="2">
        <s v="G"/>
        <s v="F"/>
      </sharedItems>
    </cacheField>
    <cacheField name="Devoir n?1">
      <sharedItems containsSemiMixedTypes="0" containsString="0" containsMixedTypes="0" containsNumber="1" containsInteger="1" count="12">
        <n v="10"/>
        <n v="9"/>
        <n v="16"/>
        <n v="14"/>
        <n v="18"/>
        <n v="4"/>
        <n v="11"/>
        <n v="8"/>
        <n v="15"/>
        <n v="5"/>
        <n v="13"/>
        <n v="6"/>
      </sharedItems>
    </cacheField>
    <cacheField name="Devoir n?2">
      <sharedItems containsSemiMixedTypes="0" containsString="0" containsMixedTypes="0" containsNumber="1" containsInteger="1" count="10">
        <n v="10"/>
        <n v="12"/>
        <n v="11"/>
        <n v="4"/>
        <n v="3"/>
        <n v="13"/>
        <n v="5"/>
        <n v="9"/>
        <n v="6"/>
        <n v="14"/>
      </sharedItems>
    </cacheField>
    <cacheField name="Devoir n?3">
      <sharedItems containsSemiMixedTypes="0" containsString="0" containsMixedTypes="0" containsNumber="1" containsInteger="1" count="10">
        <n v="16"/>
        <n v="15"/>
        <n v="9"/>
        <n v="8"/>
        <n v="17"/>
        <n v="12"/>
        <n v="13"/>
        <n v="10"/>
        <n v="7"/>
        <n v="14"/>
      </sharedItems>
    </cacheField>
    <cacheField name="Moyenne">
      <sharedItems containsSemiMixedTypes="0" containsString="0" containsMixedTypes="0" containsNumber="1" count="15">
        <n v="12"/>
        <n v="11.666666666666666"/>
        <n v="11"/>
        <n v="13"/>
        <n v="8.333333333333334"/>
        <n v="10"/>
        <n v="11.333333333333334"/>
        <n v="5.333333333333333"/>
        <n v="10.666666666666666"/>
        <n v="13.666666666666666"/>
        <n v="12.666666666666666"/>
        <n v="9.333333333333334"/>
        <n v="6.333333333333333"/>
        <n v="14.666666666666666"/>
        <n v="10.333333333333334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eau croisé dynamique3" cacheId="5" dataOnRows="1" applyNumberFormats="0" applyBorderFormats="0" applyFontFormats="0" applyPatternFormats="0" applyAlignmentFormats="0" applyWidthHeightFormats="0" dataCaption="Donn?es" showMissing="1" preserveFormatting="1" useAutoFormatting="1" itemPrintTitles="1" compactData="0" updatedVersion="2" indent="0" showMemberPropertyTips="1">
  <location ref="I19:L30" firstHeaderRow="1" firstDataRow="2" firstDataCol="1"/>
  <pivotFields count="5">
    <pivotField axis="axisCol" compact="0" outline="0" subtotalTop="0" showAll="0">
      <items count="3">
        <item x="1"/>
        <item x="0"/>
        <item t="default"/>
      </items>
    </pivotField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 numFmtId="177"/>
  </pivotFields>
  <rowFields count="1">
    <field x="-2"/>
  </rowFields>
  <rowItems count="1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</rowItems>
  <colFields count="1">
    <field x="0"/>
  </colFields>
  <colItems count="3">
    <i>
      <x/>
    </i>
    <i>
      <x v="1"/>
    </i>
    <i t="grand">
      <x/>
    </i>
  </colItems>
  <dataFields count="10">
    <dataField name="Moyenne Devoir n?1" fld="1" subtotal="average" baseField="0" baseItem="0"/>
    <dataField name="NB Devoir n?1" fld="1" subtotal="count" baseField="0" baseItem="0"/>
    <dataField name="Moyenne Devoir n?2" fld="2" subtotal="average" baseField="0" baseItem="0"/>
    <dataField name="NB Devoir n?2" fld="2" subtotal="count" baseField="0" baseItem="0"/>
    <dataField name="Moyenne Devoir n?3" fld="3" subtotal="average" baseField="0" baseItem="0"/>
    <dataField name="NB Devoir n?3" fld="3" subtotal="count" baseField="0" baseItem="0"/>
    <dataField name="Moyenne Moyenne" fld="4" subtotal="average" baseField="0" baseItem="0"/>
    <dataField name="Min Moyenne" fld="4" subtotal="min" baseField="0" baseItem="0"/>
    <dataField name="Max Moyenne" fld="4" subtotal="max" baseField="0" baseItem="0"/>
    <dataField name="Ecartype Moyenne" fld="4" subtotal="stdDev" baseField="0" baseItem="0"/>
  </dataFields>
  <formats count="5">
    <format dxfId="0">
      <pivotArea outline="0" fieldPosition="0"/>
    </format>
    <format dxfId="1">
      <pivotArea outline="0" fieldPosition="0" dataOnly="0" labelOnly="1">
        <references count="1">
          <reference field="0" count="1">
            <x v="0"/>
          </reference>
        </references>
      </pivotArea>
    </format>
    <format dxfId="2">
      <pivotArea outline="0" fieldPosition="0" dataOnly="0" labelOnly="1">
        <references count="1">
          <reference field="0" count="1">
            <x v="1"/>
          </reference>
        </references>
      </pivotArea>
    </format>
    <format dxfId="2">
      <pivotArea outline="0" fieldPosition="0" dataOnly="0" grandCol="1" labelOnly="1"/>
    </format>
    <format dxfId="3">
      <pivotArea outline="0" fieldPosition="0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eau croisé dynamique1" cacheId="1" applyNumberFormats="0" applyBorderFormats="0" applyFontFormats="0" applyPatternFormats="0" applyAlignmentFormats="0" applyWidthHeightFormats="0" dataCaption="Donn?es" showMissing="1" preserveFormatting="1" useAutoFormatting="1" itemPrintTitles="1" compactData="0" updatedVersion="2" indent="0" showMemberPropertyTips="1">
  <location ref="A39:J52" firstHeaderRow="1" firstDataRow="2" firstDataCol="1"/>
  <pivotFields count="9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dataField="1" compact="0" outline="0" subtotalTop="0" showAll="0">
      <items count="9">
        <item x="0"/>
        <item x="4"/>
        <item x="6"/>
        <item x="3"/>
        <item x="5"/>
        <item x="2"/>
        <item x="1"/>
        <item x="7"/>
        <item t="default"/>
      </items>
    </pivotField>
    <pivotField axis="axisRow" compact="0" outline="0" subtotalTop="0" showAll="0">
      <items count="12">
        <item x="6"/>
        <item x="0"/>
        <item x="1"/>
        <item x="2"/>
        <item x="3"/>
        <item x="4"/>
        <item x="5"/>
        <item x="7"/>
        <item x="8"/>
        <item x="9"/>
        <item x="10"/>
        <item t="default"/>
      </items>
    </pivotField>
  </pivotFields>
  <rowFields count="1">
    <field x="8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Fields count="1">
    <field x="7"/>
  </colFields>
  <col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colItems>
  <dataFields count="1">
    <dataField name="NB Pr?nom G/F" fld="7" subtotal="count" baseField="0" baseItem="0"/>
  </dataFields>
  <formats count="1">
    <format dxfId="0">
      <pivotArea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ivotTable" Target="../pivotTables/pivot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7"/>
  <sheetViews>
    <sheetView workbookViewId="0" topLeftCell="A1">
      <selection activeCell="K9" sqref="K9"/>
    </sheetView>
  </sheetViews>
  <sheetFormatPr defaultColWidth="11.421875" defaultRowHeight="12.75"/>
  <cols>
    <col min="1" max="1" width="23.7109375" style="0" customWidth="1"/>
    <col min="2" max="2" width="9.8515625" style="0" bestFit="1" customWidth="1"/>
    <col min="3" max="3" width="19.00390625" style="0" bestFit="1" customWidth="1"/>
    <col min="4" max="4" width="13.00390625" style="0" bestFit="1" customWidth="1"/>
    <col min="5" max="5" width="7.421875" style="0" bestFit="1" customWidth="1"/>
  </cols>
  <sheetData>
    <row r="2" ht="12.75">
      <c r="A2" t="s">
        <v>331</v>
      </c>
    </row>
    <row r="3" ht="12.75">
      <c r="A3" t="s">
        <v>332</v>
      </c>
    </row>
    <row r="9" spans="1:5" ht="12.75">
      <c r="A9" t="s">
        <v>333</v>
      </c>
      <c r="B9" t="s">
        <v>220</v>
      </c>
      <c r="C9" t="s">
        <v>334</v>
      </c>
      <c r="D9" t="s">
        <v>335</v>
      </c>
      <c r="E9" t="s">
        <v>336</v>
      </c>
    </row>
    <row r="10" spans="1:5" ht="12.75">
      <c r="A10" t="s">
        <v>337</v>
      </c>
      <c r="B10" t="s">
        <v>338</v>
      </c>
      <c r="C10" s="84">
        <v>29221</v>
      </c>
      <c r="D10">
        <v>31400</v>
      </c>
      <c r="E10" t="s">
        <v>339</v>
      </c>
    </row>
    <row r="11" spans="1:5" ht="12.75">
      <c r="A11" t="s">
        <v>340</v>
      </c>
      <c r="B11" t="s">
        <v>341</v>
      </c>
      <c r="C11" s="84">
        <v>29222</v>
      </c>
      <c r="D11">
        <v>31500</v>
      </c>
      <c r="E11" t="s">
        <v>339</v>
      </c>
    </row>
    <row r="12" spans="1:5" ht="12.75">
      <c r="A12" t="s">
        <v>342</v>
      </c>
      <c r="B12" t="s">
        <v>343</v>
      </c>
      <c r="C12" s="84">
        <v>29223</v>
      </c>
      <c r="D12">
        <v>31600</v>
      </c>
      <c r="E12" t="s">
        <v>339</v>
      </c>
    </row>
    <row r="13" spans="1:5" ht="12.75">
      <c r="A13" t="s">
        <v>344</v>
      </c>
      <c r="B13" t="s">
        <v>345</v>
      </c>
      <c r="C13" s="84">
        <v>29224</v>
      </c>
      <c r="D13">
        <v>31400</v>
      </c>
      <c r="E13" t="s">
        <v>346</v>
      </c>
    </row>
    <row r="14" spans="1:5" ht="12.75">
      <c r="A14" t="s">
        <v>347</v>
      </c>
      <c r="B14" t="s">
        <v>348</v>
      </c>
      <c r="C14" s="84">
        <v>29225</v>
      </c>
      <c r="D14">
        <v>31500</v>
      </c>
      <c r="E14" t="s">
        <v>339</v>
      </c>
    </row>
    <row r="15" spans="1:5" ht="12.75">
      <c r="A15" t="s">
        <v>349</v>
      </c>
      <c r="B15" t="s">
        <v>350</v>
      </c>
      <c r="C15" s="84">
        <v>29221</v>
      </c>
      <c r="D15">
        <v>31600</v>
      </c>
      <c r="E15" t="s">
        <v>346</v>
      </c>
    </row>
    <row r="16" spans="1:5" ht="12.75">
      <c r="A16" t="s">
        <v>351</v>
      </c>
      <c r="B16" t="s">
        <v>352</v>
      </c>
      <c r="C16" s="84">
        <v>29222</v>
      </c>
      <c r="D16">
        <v>31600</v>
      </c>
      <c r="E16" t="s">
        <v>346</v>
      </c>
    </row>
    <row r="17" spans="1:5" ht="12.75">
      <c r="A17" t="s">
        <v>353</v>
      </c>
      <c r="B17" t="s">
        <v>354</v>
      </c>
      <c r="C17" s="84">
        <v>29223</v>
      </c>
      <c r="D17">
        <v>31500</v>
      </c>
      <c r="E17" t="s">
        <v>339</v>
      </c>
    </row>
    <row r="18" spans="1:5" ht="12.75">
      <c r="A18" t="s">
        <v>355</v>
      </c>
      <c r="B18" t="s">
        <v>356</v>
      </c>
      <c r="C18" s="84">
        <v>29224</v>
      </c>
      <c r="D18">
        <v>31600</v>
      </c>
      <c r="E18" t="s">
        <v>339</v>
      </c>
    </row>
    <row r="19" spans="1:5" ht="12.75">
      <c r="A19" t="s">
        <v>357</v>
      </c>
      <c r="B19" t="s">
        <v>358</v>
      </c>
      <c r="C19" s="84">
        <v>29225</v>
      </c>
      <c r="D19">
        <v>31600</v>
      </c>
      <c r="E19" t="s">
        <v>339</v>
      </c>
    </row>
    <row r="20" spans="1:5" ht="12.75">
      <c r="A20" t="s">
        <v>359</v>
      </c>
      <c r="B20" t="s">
        <v>360</v>
      </c>
      <c r="C20" s="84">
        <v>29226</v>
      </c>
      <c r="D20">
        <v>31600</v>
      </c>
      <c r="E20" t="s">
        <v>346</v>
      </c>
    </row>
    <row r="21" spans="1:5" ht="12.75">
      <c r="A21" t="s">
        <v>361</v>
      </c>
      <c r="B21" t="s">
        <v>362</v>
      </c>
      <c r="C21" s="84">
        <v>29227</v>
      </c>
      <c r="D21">
        <v>31400</v>
      </c>
      <c r="E21" t="s">
        <v>339</v>
      </c>
    </row>
    <row r="22" spans="1:5" ht="12.75">
      <c r="A22" t="s">
        <v>363</v>
      </c>
      <c r="B22" t="s">
        <v>364</v>
      </c>
      <c r="C22" s="84">
        <v>29221</v>
      </c>
      <c r="D22">
        <v>31500</v>
      </c>
      <c r="E22" t="s">
        <v>339</v>
      </c>
    </row>
    <row r="23" spans="1:5" ht="12.75">
      <c r="A23" t="s">
        <v>365</v>
      </c>
      <c r="B23" t="s">
        <v>366</v>
      </c>
      <c r="C23" s="84">
        <v>29222</v>
      </c>
      <c r="D23">
        <v>31600</v>
      </c>
      <c r="E23" t="s">
        <v>339</v>
      </c>
    </row>
    <row r="24" spans="1:5" ht="12.75">
      <c r="A24" t="s">
        <v>367</v>
      </c>
      <c r="B24" t="s">
        <v>368</v>
      </c>
      <c r="C24" s="84">
        <v>29223</v>
      </c>
      <c r="D24">
        <v>31400</v>
      </c>
      <c r="E24" t="s">
        <v>346</v>
      </c>
    </row>
    <row r="25" spans="1:5" ht="12.75">
      <c r="A25" t="s">
        <v>369</v>
      </c>
      <c r="B25" t="s">
        <v>370</v>
      </c>
      <c r="C25" s="84">
        <v>29224</v>
      </c>
      <c r="D25">
        <v>31600</v>
      </c>
      <c r="E25" t="s">
        <v>339</v>
      </c>
    </row>
    <row r="26" spans="1:5" ht="12.75">
      <c r="A26" t="s">
        <v>371</v>
      </c>
      <c r="B26" t="s">
        <v>372</v>
      </c>
      <c r="C26" s="84">
        <v>29225</v>
      </c>
      <c r="D26">
        <v>31400</v>
      </c>
      <c r="E26" t="s">
        <v>346</v>
      </c>
    </row>
    <row r="27" spans="1:5" ht="12.75">
      <c r="A27" t="s">
        <v>373</v>
      </c>
      <c r="B27" t="s">
        <v>374</v>
      </c>
      <c r="C27" s="84">
        <v>29226</v>
      </c>
      <c r="D27">
        <v>31600</v>
      </c>
      <c r="E27" t="s">
        <v>339</v>
      </c>
    </row>
    <row r="28" spans="1:5" ht="12.75">
      <c r="A28" t="s">
        <v>375</v>
      </c>
      <c r="B28" t="s">
        <v>376</v>
      </c>
      <c r="C28" s="84">
        <v>29227</v>
      </c>
      <c r="D28">
        <v>31600</v>
      </c>
      <c r="E28" t="s">
        <v>346</v>
      </c>
    </row>
    <row r="29" spans="1:5" ht="12.75">
      <c r="A29" t="s">
        <v>377</v>
      </c>
      <c r="B29" t="s">
        <v>378</v>
      </c>
      <c r="C29" s="84">
        <v>29228</v>
      </c>
      <c r="D29">
        <v>31400</v>
      </c>
      <c r="E29" t="s">
        <v>339</v>
      </c>
    </row>
    <row r="30" spans="1:5" ht="12.75">
      <c r="A30" t="s">
        <v>379</v>
      </c>
      <c r="B30" t="s">
        <v>380</v>
      </c>
      <c r="C30" s="84">
        <v>29229</v>
      </c>
      <c r="D30">
        <v>31500</v>
      </c>
      <c r="E30" t="s">
        <v>346</v>
      </c>
    </row>
    <row r="31" spans="1:5" ht="12.75">
      <c r="A31" t="s">
        <v>381</v>
      </c>
      <c r="B31" t="s">
        <v>382</v>
      </c>
      <c r="C31" s="84">
        <v>29230</v>
      </c>
      <c r="D31">
        <v>31600</v>
      </c>
      <c r="E31" t="s">
        <v>339</v>
      </c>
    </row>
    <row r="32" spans="1:5" ht="12.75">
      <c r="A32" t="s">
        <v>383</v>
      </c>
      <c r="B32" t="s">
        <v>384</v>
      </c>
      <c r="C32" s="84">
        <v>29221</v>
      </c>
      <c r="D32">
        <v>31400</v>
      </c>
      <c r="E32" t="s">
        <v>346</v>
      </c>
    </row>
    <row r="33" spans="1:5" ht="12.75">
      <c r="A33" t="s">
        <v>385</v>
      </c>
      <c r="B33" t="s">
        <v>386</v>
      </c>
      <c r="C33" s="84">
        <v>29222</v>
      </c>
      <c r="D33">
        <v>31500</v>
      </c>
      <c r="E33" t="s">
        <v>339</v>
      </c>
    </row>
    <row r="34" spans="1:5" ht="12.75">
      <c r="A34" t="s">
        <v>387</v>
      </c>
      <c r="B34" t="s">
        <v>388</v>
      </c>
      <c r="C34" s="84">
        <v>29223</v>
      </c>
      <c r="D34">
        <v>31400</v>
      </c>
      <c r="E34" t="s">
        <v>339</v>
      </c>
    </row>
    <row r="35" spans="1:5" ht="12.75">
      <c r="A35" t="s">
        <v>389</v>
      </c>
      <c r="B35" t="s">
        <v>390</v>
      </c>
      <c r="C35" s="84">
        <v>29224</v>
      </c>
      <c r="D35">
        <v>31600</v>
      </c>
      <c r="E35" t="s">
        <v>346</v>
      </c>
    </row>
    <row r="36" spans="1:5" ht="12.75">
      <c r="A36" t="s">
        <v>391</v>
      </c>
      <c r="B36" t="s">
        <v>392</v>
      </c>
      <c r="C36" s="84">
        <v>29225</v>
      </c>
      <c r="D36">
        <v>31400</v>
      </c>
      <c r="E36" t="s">
        <v>339</v>
      </c>
    </row>
    <row r="37" spans="1:5" ht="12.75">
      <c r="A37" t="s">
        <v>393</v>
      </c>
      <c r="B37" t="s">
        <v>394</v>
      </c>
      <c r="C37" s="84">
        <v>29226</v>
      </c>
      <c r="D37">
        <v>31500</v>
      </c>
      <c r="E37" t="s">
        <v>339</v>
      </c>
    </row>
  </sheetData>
  <autoFilter ref="A9:E37"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3:L55"/>
  <sheetViews>
    <sheetView tabSelected="1" workbookViewId="0" topLeftCell="A1">
      <selection activeCell="F24" sqref="F24"/>
    </sheetView>
  </sheetViews>
  <sheetFormatPr defaultColWidth="11.421875" defaultRowHeight="12.75"/>
  <sheetData>
    <row r="3" ht="12.75">
      <c r="B3" t="s">
        <v>210</v>
      </c>
    </row>
    <row r="4" ht="12.75">
      <c r="B4" t="s">
        <v>208</v>
      </c>
    </row>
    <row r="5" ht="12.75">
      <c r="B5" t="s">
        <v>209</v>
      </c>
    </row>
    <row r="6" ht="12.75">
      <c r="B6" t="s">
        <v>221</v>
      </c>
    </row>
    <row r="7" spans="2:8" ht="12.75">
      <c r="B7" t="s">
        <v>222</v>
      </c>
      <c r="H7" s="3" t="s">
        <v>225</v>
      </c>
    </row>
    <row r="8" spans="2:8" ht="12.75">
      <c r="B8" t="s">
        <v>223</v>
      </c>
      <c r="H8" s="3" t="s">
        <v>224</v>
      </c>
    </row>
    <row r="9" ht="13.5" thickBot="1"/>
    <row r="10" spans="6:12" ht="13.5" thickBot="1">
      <c r="F10" s="13" t="s">
        <v>252</v>
      </c>
      <c r="G10" s="14"/>
      <c r="L10" t="str">
        <f>LOOKUP("paul",F11:F14)</f>
        <v>Paul</v>
      </c>
    </row>
    <row r="11" spans="6:12" ht="12.75">
      <c r="F11" s="11" t="s">
        <v>218</v>
      </c>
      <c r="G11" s="12" t="s">
        <v>229</v>
      </c>
      <c r="K11" s="2" t="s">
        <v>226</v>
      </c>
      <c r="L11" s="2">
        <v>0</v>
      </c>
    </row>
    <row r="12" spans="6:12" ht="13.5" thickBot="1">
      <c r="F12" s="8" t="s">
        <v>217</v>
      </c>
      <c r="G12" s="9" t="s">
        <v>231</v>
      </c>
      <c r="K12" s="2" t="s">
        <v>227</v>
      </c>
      <c r="L12" s="2">
        <v>1</v>
      </c>
    </row>
    <row r="13" spans="2:12" ht="12.75">
      <c r="B13" s="5" t="s">
        <v>206</v>
      </c>
      <c r="C13" s="6">
        <v>0</v>
      </c>
      <c r="E13" s="82">
        <v>0</v>
      </c>
      <c r="F13" s="8" t="s">
        <v>216</v>
      </c>
      <c r="G13" s="9" t="s">
        <v>230</v>
      </c>
      <c r="I13" s="5" t="s">
        <v>206</v>
      </c>
      <c r="J13" s="6">
        <v>1980</v>
      </c>
      <c r="K13" s="4" t="s">
        <v>228</v>
      </c>
      <c r="L13" s="2" t="str">
        <f>INDEX(F11:G14,L11,L12)</f>
        <v>Jacques</v>
      </c>
    </row>
    <row r="14" spans="2:10" ht="13.5" thickBot="1">
      <c r="B14" s="15" t="s">
        <v>207</v>
      </c>
      <c r="C14" s="16">
        <v>2</v>
      </c>
      <c r="E14" s="83">
        <v>25</v>
      </c>
      <c r="F14" s="17" t="s">
        <v>215</v>
      </c>
      <c r="G14" s="18" t="s">
        <v>219</v>
      </c>
      <c r="I14" s="15" t="s">
        <v>207</v>
      </c>
      <c r="J14" s="16">
        <v>1990</v>
      </c>
    </row>
    <row r="15" spans="2:10" ht="13.5" thickBot="1">
      <c r="B15" s="13" t="s">
        <v>211</v>
      </c>
      <c r="C15" s="23" t="s">
        <v>212</v>
      </c>
      <c r="D15" s="23" t="s">
        <v>213</v>
      </c>
      <c r="E15" s="23" t="s">
        <v>214</v>
      </c>
      <c r="F15" s="23" t="s">
        <v>220</v>
      </c>
      <c r="G15" s="23" t="s">
        <v>220</v>
      </c>
      <c r="H15" s="23" t="s">
        <v>220</v>
      </c>
      <c r="I15" s="23" t="s">
        <v>251</v>
      </c>
      <c r="J15" s="24" t="s">
        <v>232</v>
      </c>
    </row>
    <row r="16" spans="2:10" ht="12.75">
      <c r="B16" s="37">
        <f ca="1">RAND()</f>
        <v>0.7147827433474294</v>
      </c>
      <c r="C16" s="40">
        <f ca="1">C$13+INT((C$14+1-C$13)*RAND())</f>
        <v>1</v>
      </c>
      <c r="D16" s="40" t="str">
        <f aca="true" ca="1" t="shared" si="0" ref="D16:D50">FIXED(C$13+INT((C$14+1-C$13)*RAND()),0)</f>
        <v>2</v>
      </c>
      <c r="E16" s="64" t="str">
        <f ca="1">CHAR(65+E$13+INT((E$14+1-E$13)*RAND()))</f>
        <v>E</v>
      </c>
      <c r="F16" s="40" t="str">
        <f aca="true" ca="1" t="shared" si="1" ref="F16:F50">CHOOSE(INT(1+4*RAND()),F$11,F$12,F$13,F$14)</f>
        <v>Jean</v>
      </c>
      <c r="G16" s="40" t="str">
        <f aca="true" ca="1" t="shared" si="2" ref="G16:G50">INDEX(F$11:F$14,INT(1+4*RAND()),1)</f>
        <v>Pierre</v>
      </c>
      <c r="H16" s="40" t="str">
        <f ca="1">INDIRECT(CONCATENATE("F",11+C16))</f>
        <v>Paul</v>
      </c>
      <c r="I16" s="40" t="str">
        <f aca="true" ca="1" t="shared" si="3" ref="I16:I50">INDEX(F$11:G$14,INT(1+4*RAND()),INT(1+2*RAND()))</f>
        <v>Louis</v>
      </c>
      <c r="J16" s="76">
        <f ca="1">J$13+INT((J$14+1-J$13)*RAND())</f>
        <v>1984</v>
      </c>
    </row>
    <row r="17" spans="2:10" ht="12.75">
      <c r="B17" s="8">
        <f aca="true" ca="1" t="shared" si="4" ref="B17:B50">RAND()</f>
        <v>0.0926494151043018</v>
      </c>
      <c r="C17" s="19">
        <f ca="1">C$13+INT((C$14+1-C$13)*RAND())</f>
        <v>1</v>
      </c>
      <c r="D17" s="19" t="str">
        <f ca="1" t="shared" si="0"/>
        <v>1</v>
      </c>
      <c r="E17" s="19" t="str">
        <f ca="1">CHAR(65+E$13+INT((E$14+1-E$13)*RAND()))</f>
        <v>U</v>
      </c>
      <c r="F17" s="19" t="str">
        <f ca="1" t="shared" si="1"/>
        <v>Jacques</v>
      </c>
      <c r="G17" s="19" t="str">
        <f ca="1" t="shared" si="2"/>
        <v>Jacques</v>
      </c>
      <c r="H17" s="21" t="str">
        <f ca="1" t="shared" si="5" ref="H17:H50">INDIRECT(CONCATENATE("F",11+C17))</f>
        <v>Paul</v>
      </c>
      <c r="I17" s="19" t="str">
        <f ca="1" t="shared" si="3"/>
        <v>Louis</v>
      </c>
      <c r="J17" s="22">
        <f aca="true" ca="1" t="shared" si="6" ref="J17:J50">J$13+INT((J$14+1-J$13)*RAND())</f>
        <v>1990</v>
      </c>
    </row>
    <row r="18" spans="2:10" ht="12.75">
      <c r="B18" s="8">
        <f ca="1" t="shared" si="4"/>
        <v>0.121232739347999</v>
      </c>
      <c r="C18" s="19">
        <f ca="1">C$13+INT((C$14+1-C$13)*RAND())</f>
        <v>1</v>
      </c>
      <c r="D18" s="19" t="str">
        <f ca="1" t="shared" si="0"/>
        <v>0</v>
      </c>
      <c r="E18" s="19" t="str">
        <f aca="true" ca="1" t="shared" si="7" ref="E18:E50">CHAR(65+E$13+INT((E$14+1-E$13)*RAND()))</f>
        <v>X</v>
      </c>
      <c r="F18" s="19" t="str">
        <f ca="1" t="shared" si="1"/>
        <v>Jacques</v>
      </c>
      <c r="G18" s="19" t="str">
        <f ca="1" t="shared" si="2"/>
        <v>Paul</v>
      </c>
      <c r="H18" s="21" t="str">
        <f ca="1" t="shared" si="5"/>
        <v>Paul</v>
      </c>
      <c r="I18" s="19" t="str">
        <f ca="1" t="shared" si="3"/>
        <v>Pierre</v>
      </c>
      <c r="J18" s="22">
        <f ca="1" t="shared" si="6"/>
        <v>1987</v>
      </c>
    </row>
    <row r="19" spans="2:10" ht="12.75">
      <c r="B19" s="8">
        <f ca="1" t="shared" si="4"/>
        <v>0.8380601366981473</v>
      </c>
      <c r="C19" s="19">
        <f ca="1">C$13+INT((C$14+1-C$13)*RAND())</f>
        <v>2</v>
      </c>
      <c r="D19" s="19" t="str">
        <f ca="1" t="shared" si="0"/>
        <v>1</v>
      </c>
      <c r="E19" s="19" t="str">
        <f ca="1" t="shared" si="7"/>
        <v>T</v>
      </c>
      <c r="F19" s="19" t="str">
        <f ca="1" t="shared" si="1"/>
        <v>Jean</v>
      </c>
      <c r="G19" s="19" t="str">
        <f ca="1" t="shared" si="2"/>
        <v>Jean</v>
      </c>
      <c r="H19" s="21" t="str">
        <f ca="1" t="shared" si="5"/>
        <v>Jacques</v>
      </c>
      <c r="I19" s="19" t="str">
        <f ca="1" t="shared" si="3"/>
        <v>Nicole</v>
      </c>
      <c r="J19" s="22">
        <f ca="1" t="shared" si="6"/>
        <v>1981</v>
      </c>
    </row>
    <row r="20" spans="2:10" ht="12.75">
      <c r="B20" s="8">
        <f ca="1" t="shared" si="4"/>
        <v>0.799929512504371</v>
      </c>
      <c r="C20" s="19">
        <f ca="1">C$13+INT((C$14+1-C$13)*RAND())</f>
        <v>1</v>
      </c>
      <c r="D20" s="19" t="str">
        <f ca="1" t="shared" si="0"/>
        <v>0</v>
      </c>
      <c r="E20" s="19" t="str">
        <f ca="1" t="shared" si="7"/>
        <v>E</v>
      </c>
      <c r="F20" s="19" t="str">
        <f ca="1" t="shared" si="1"/>
        <v>Pierre</v>
      </c>
      <c r="G20" s="19" t="str">
        <f ca="1" t="shared" si="2"/>
        <v>Pierre</v>
      </c>
      <c r="H20" s="21" t="str">
        <f ca="1" t="shared" si="5"/>
        <v>Paul</v>
      </c>
      <c r="I20" s="19" t="str">
        <f ca="1" t="shared" si="3"/>
        <v>Jacques</v>
      </c>
      <c r="J20" s="22">
        <f ca="1" t="shared" si="6"/>
        <v>1980</v>
      </c>
    </row>
    <row r="21" spans="2:10" ht="12.75">
      <c r="B21" s="8">
        <f ca="1" t="shared" si="4"/>
        <v>0.3190693054281226</v>
      </c>
      <c r="C21" s="19">
        <f aca="true" ca="1" t="shared" si="8" ref="C21:C50">C$13+INT((C$14+1-C$13)*RAND())</f>
        <v>2</v>
      </c>
      <c r="D21" s="19" t="str">
        <f ca="1" t="shared" si="0"/>
        <v>0</v>
      </c>
      <c r="E21" s="19" t="str">
        <f ca="1" t="shared" si="7"/>
        <v>K</v>
      </c>
      <c r="F21" s="19" t="str">
        <f ca="1" t="shared" si="1"/>
        <v>Jean</v>
      </c>
      <c r="G21" s="19" t="str">
        <f ca="1" t="shared" si="2"/>
        <v>Paul</v>
      </c>
      <c r="H21" s="21" t="str">
        <f ca="1" t="shared" si="5"/>
        <v>Jacques</v>
      </c>
      <c r="I21" s="19" t="str">
        <f ca="1" t="shared" si="3"/>
        <v>Nicole</v>
      </c>
      <c r="J21" s="22">
        <f ca="1" t="shared" si="6"/>
        <v>1984</v>
      </c>
    </row>
    <row r="22" spans="2:10" ht="12.75">
      <c r="B22" s="8">
        <f ca="1" t="shared" si="4"/>
        <v>0.7909756095922333</v>
      </c>
      <c r="C22" s="19">
        <f ca="1" t="shared" si="8"/>
        <v>0</v>
      </c>
      <c r="D22" s="19" t="str">
        <f ca="1" t="shared" si="0"/>
        <v>0</v>
      </c>
      <c r="E22" s="19" t="str">
        <f ca="1" t="shared" si="7"/>
        <v>P</v>
      </c>
      <c r="F22" s="19" t="str">
        <f ca="1" t="shared" si="1"/>
        <v>Jacques</v>
      </c>
      <c r="G22" s="19" t="str">
        <f ca="1" t="shared" si="2"/>
        <v>Paul</v>
      </c>
      <c r="H22" s="21" t="str">
        <f ca="1" t="shared" si="5"/>
        <v>Pierre</v>
      </c>
      <c r="I22" s="19" t="str">
        <f ca="1" t="shared" si="3"/>
        <v>Jacques</v>
      </c>
      <c r="J22" s="22">
        <f ca="1" t="shared" si="6"/>
        <v>1982</v>
      </c>
    </row>
    <row r="23" spans="2:10" ht="12.75">
      <c r="B23" s="8">
        <f ca="1" t="shared" si="4"/>
        <v>0.3827888053236501</v>
      </c>
      <c r="C23" s="19">
        <f ca="1" t="shared" si="8"/>
        <v>1</v>
      </c>
      <c r="D23" s="19" t="str">
        <f ca="1" t="shared" si="0"/>
        <v>2</v>
      </c>
      <c r="E23" s="19" t="str">
        <f ca="1" t="shared" si="7"/>
        <v>H</v>
      </c>
      <c r="F23" s="19" t="str">
        <f ca="1" t="shared" si="1"/>
        <v>Paul</v>
      </c>
      <c r="G23" s="19" t="str">
        <f ca="1" t="shared" si="2"/>
        <v>Jacques</v>
      </c>
      <c r="H23" s="21" t="str">
        <f ca="1" t="shared" si="5"/>
        <v>Paul</v>
      </c>
      <c r="I23" s="19" t="str">
        <f ca="1" t="shared" si="3"/>
        <v>Nicole</v>
      </c>
      <c r="J23" s="22">
        <f ca="1" t="shared" si="6"/>
        <v>1981</v>
      </c>
    </row>
    <row r="24" spans="2:10" ht="12.75">
      <c r="B24" s="8">
        <f ca="1" t="shared" si="4"/>
        <v>0.5801840835677938</v>
      </c>
      <c r="C24" s="19">
        <f ca="1" t="shared" si="8"/>
        <v>1</v>
      </c>
      <c r="D24" s="19" t="str">
        <f ca="1" t="shared" si="0"/>
        <v>0</v>
      </c>
      <c r="E24" s="19" t="str">
        <f ca="1" t="shared" si="7"/>
        <v>G</v>
      </c>
      <c r="F24" s="19" t="str">
        <f ca="1" t="shared" si="1"/>
        <v>Jacques</v>
      </c>
      <c r="G24" s="19" t="str">
        <f ca="1" t="shared" si="2"/>
        <v>Jean</v>
      </c>
      <c r="H24" s="21" t="str">
        <f ca="1" t="shared" si="5"/>
        <v>Paul</v>
      </c>
      <c r="I24" s="19" t="str">
        <f ca="1" t="shared" si="3"/>
        <v>Nicole</v>
      </c>
      <c r="J24" s="22">
        <f ca="1" t="shared" si="6"/>
        <v>1982</v>
      </c>
    </row>
    <row r="25" spans="2:10" ht="12.75">
      <c r="B25" s="8">
        <f ca="1" t="shared" si="4"/>
        <v>0.1992117193031948</v>
      </c>
      <c r="C25" s="19">
        <f ca="1" t="shared" si="8"/>
        <v>0</v>
      </c>
      <c r="D25" s="19" t="str">
        <f ca="1" t="shared" si="0"/>
        <v>0</v>
      </c>
      <c r="E25" s="19" t="str">
        <f ca="1" t="shared" si="7"/>
        <v>R</v>
      </c>
      <c r="F25" s="19" t="str">
        <f ca="1" t="shared" si="1"/>
        <v>Pierre</v>
      </c>
      <c r="G25" s="19" t="str">
        <f ca="1" t="shared" si="2"/>
        <v>Jacques</v>
      </c>
      <c r="H25" s="21" t="str">
        <f ca="1" t="shared" si="5"/>
        <v>Pierre</v>
      </c>
      <c r="I25" s="19" t="str">
        <f ca="1" t="shared" si="3"/>
        <v>Roselyne</v>
      </c>
      <c r="J25" s="22">
        <f ca="1" t="shared" si="6"/>
        <v>1989</v>
      </c>
    </row>
    <row r="26" spans="2:10" ht="12.75">
      <c r="B26" s="8">
        <f ca="1" t="shared" si="4"/>
        <v>0.6696222766762479</v>
      </c>
      <c r="C26" s="19">
        <f ca="1" t="shared" si="8"/>
        <v>2</v>
      </c>
      <c r="D26" s="19" t="str">
        <f ca="1" t="shared" si="0"/>
        <v>2</v>
      </c>
      <c r="E26" s="19" t="str">
        <f ca="1" t="shared" si="7"/>
        <v>K</v>
      </c>
      <c r="F26" s="19" t="str">
        <f ca="1" t="shared" si="1"/>
        <v>Jacques</v>
      </c>
      <c r="G26" s="19" t="str">
        <f ca="1" t="shared" si="2"/>
        <v>Paul</v>
      </c>
      <c r="H26" s="21" t="str">
        <f ca="1" t="shared" si="5"/>
        <v>Jacques</v>
      </c>
      <c r="I26" s="19" t="str">
        <f ca="1" t="shared" si="3"/>
        <v>Jacques</v>
      </c>
      <c r="J26" s="22">
        <f ca="1" t="shared" si="6"/>
        <v>1984</v>
      </c>
    </row>
    <row r="27" spans="2:10" ht="12.75">
      <c r="B27" s="8">
        <f ca="1" t="shared" si="4"/>
        <v>0.5717062374301518</v>
      </c>
      <c r="C27" s="19">
        <f ca="1" t="shared" si="8"/>
        <v>0</v>
      </c>
      <c r="D27" s="19" t="str">
        <f ca="1" t="shared" si="0"/>
        <v>0</v>
      </c>
      <c r="E27" s="19" t="str">
        <f ca="1" t="shared" si="7"/>
        <v>K</v>
      </c>
      <c r="F27" s="19" t="str">
        <f ca="1" t="shared" si="1"/>
        <v>Paul</v>
      </c>
      <c r="G27" s="19" t="str">
        <f ca="1" t="shared" si="2"/>
        <v>Pierre</v>
      </c>
      <c r="H27" s="21" t="str">
        <f ca="1" t="shared" si="5"/>
        <v>Pierre</v>
      </c>
      <c r="I27" s="19" t="str">
        <f ca="1" t="shared" si="3"/>
        <v>Nicole</v>
      </c>
      <c r="J27" s="22">
        <f ca="1" t="shared" si="6"/>
        <v>1982</v>
      </c>
    </row>
    <row r="28" spans="2:10" ht="12.75">
      <c r="B28" s="8">
        <f ca="1" t="shared" si="4"/>
        <v>0.9382848015209166</v>
      </c>
      <c r="C28" s="19">
        <f ca="1" t="shared" si="8"/>
        <v>2</v>
      </c>
      <c r="D28" s="19" t="str">
        <f ca="1" t="shared" si="0"/>
        <v>2</v>
      </c>
      <c r="E28" s="19" t="str">
        <f ca="1" t="shared" si="7"/>
        <v>Q</v>
      </c>
      <c r="F28" s="19" t="str">
        <f ca="1" t="shared" si="1"/>
        <v>Jean</v>
      </c>
      <c r="G28" s="19" t="str">
        <f ca="1" t="shared" si="2"/>
        <v>Jean</v>
      </c>
      <c r="H28" s="21" t="str">
        <f ca="1" t="shared" si="5"/>
        <v>Jacques</v>
      </c>
      <c r="I28" s="19" t="str">
        <f ca="1" t="shared" si="3"/>
        <v>Pierre</v>
      </c>
      <c r="J28" s="22">
        <f ca="1" t="shared" si="6"/>
        <v>1988</v>
      </c>
    </row>
    <row r="29" spans="2:10" ht="12.75">
      <c r="B29" s="8">
        <f ca="1" t="shared" si="4"/>
        <v>0.1063627369223683</v>
      </c>
      <c r="C29" s="19">
        <f ca="1" t="shared" si="8"/>
        <v>0</v>
      </c>
      <c r="D29" s="19" t="str">
        <f ca="1" t="shared" si="0"/>
        <v>0</v>
      </c>
      <c r="E29" s="19" t="str">
        <f ca="1" t="shared" si="7"/>
        <v>U</v>
      </c>
      <c r="F29" s="19" t="str">
        <f ca="1" t="shared" si="1"/>
        <v>Jacques</v>
      </c>
      <c r="G29" s="19" t="str">
        <f ca="1" t="shared" si="2"/>
        <v>Pierre</v>
      </c>
      <c r="H29" s="21" t="str">
        <f ca="1" t="shared" si="5"/>
        <v>Pierre</v>
      </c>
      <c r="I29" s="19" t="str">
        <f ca="1" t="shared" si="3"/>
        <v>Louis</v>
      </c>
      <c r="J29" s="22">
        <f ca="1" t="shared" si="6"/>
        <v>1987</v>
      </c>
    </row>
    <row r="30" spans="2:10" ht="12.75">
      <c r="B30" s="8">
        <f ca="1" t="shared" si="4"/>
        <v>0.7997663145791345</v>
      </c>
      <c r="C30" s="19">
        <f ca="1" t="shared" si="8"/>
        <v>2</v>
      </c>
      <c r="D30" s="19" t="str">
        <f ca="1" t="shared" si="0"/>
        <v>1</v>
      </c>
      <c r="E30" s="19" t="str">
        <f ca="1" t="shared" si="7"/>
        <v>B</v>
      </c>
      <c r="F30" s="19" t="str">
        <f ca="1" t="shared" si="1"/>
        <v>Pierre</v>
      </c>
      <c r="G30" s="19" t="str">
        <f ca="1" t="shared" si="2"/>
        <v>Jean</v>
      </c>
      <c r="H30" s="21" t="str">
        <f ca="1" t="shared" si="5"/>
        <v>Jacques</v>
      </c>
      <c r="I30" s="19" t="str">
        <f ca="1" t="shared" si="3"/>
        <v>Paul</v>
      </c>
      <c r="J30" s="22">
        <f ca="1" t="shared" si="6"/>
        <v>1985</v>
      </c>
    </row>
    <row r="31" spans="2:10" ht="12.75">
      <c r="B31" s="8">
        <f ca="1" t="shared" si="4"/>
        <v>0.7163024816798877</v>
      </c>
      <c r="C31" s="19">
        <f ca="1" t="shared" si="8"/>
        <v>2</v>
      </c>
      <c r="D31" s="19" t="str">
        <f ca="1" t="shared" si="0"/>
        <v>2</v>
      </c>
      <c r="E31" s="19" t="str">
        <f ca="1" t="shared" si="7"/>
        <v>B</v>
      </c>
      <c r="F31" s="19" t="str">
        <f ca="1" t="shared" si="1"/>
        <v>Pierre</v>
      </c>
      <c r="G31" s="19" t="str">
        <f ca="1" t="shared" si="2"/>
        <v>Jean</v>
      </c>
      <c r="H31" s="21" t="str">
        <f ca="1" t="shared" si="5"/>
        <v>Jacques</v>
      </c>
      <c r="I31" s="19" t="str">
        <f ca="1" t="shared" si="3"/>
        <v>Paul</v>
      </c>
      <c r="J31" s="22">
        <f ca="1" t="shared" si="6"/>
        <v>1990</v>
      </c>
    </row>
    <row r="32" spans="2:10" ht="12.75">
      <c r="B32" s="8">
        <f ca="1" t="shared" si="4"/>
        <v>0.017999578177573916</v>
      </c>
      <c r="C32" s="19">
        <f ca="1" t="shared" si="8"/>
        <v>0</v>
      </c>
      <c r="D32" s="19" t="str">
        <f ca="1" t="shared" si="0"/>
        <v>1</v>
      </c>
      <c r="E32" s="19" t="str">
        <f ca="1" t="shared" si="7"/>
        <v>U</v>
      </c>
      <c r="F32" s="19" t="str">
        <f ca="1" t="shared" si="1"/>
        <v>Paul</v>
      </c>
      <c r="G32" s="19" t="str">
        <f ca="1" t="shared" si="2"/>
        <v>Paul</v>
      </c>
      <c r="H32" s="21" t="str">
        <f ca="1" t="shared" si="5"/>
        <v>Pierre</v>
      </c>
      <c r="I32" s="19" t="str">
        <f ca="1" t="shared" si="3"/>
        <v>Roselyne</v>
      </c>
      <c r="J32" s="22">
        <f ca="1" t="shared" si="6"/>
        <v>1980</v>
      </c>
    </row>
    <row r="33" spans="2:10" ht="12.75">
      <c r="B33" s="8">
        <f ca="1" t="shared" si="4"/>
        <v>0.98518428195343</v>
      </c>
      <c r="C33" s="19">
        <f ca="1" t="shared" si="8"/>
        <v>1</v>
      </c>
      <c r="D33" s="19" t="str">
        <f ca="1" t="shared" si="0"/>
        <v>2</v>
      </c>
      <c r="E33" s="19" t="str">
        <f ca="1" t="shared" si="7"/>
        <v>V</v>
      </c>
      <c r="F33" s="19" t="str">
        <f ca="1" t="shared" si="1"/>
        <v>Pierre</v>
      </c>
      <c r="G33" s="19" t="str">
        <f ca="1" t="shared" si="2"/>
        <v>Paul</v>
      </c>
      <c r="H33" s="21" t="str">
        <f ca="1" t="shared" si="5"/>
        <v>Paul</v>
      </c>
      <c r="I33" s="19" t="str">
        <f ca="1" t="shared" si="3"/>
        <v>Roselyne</v>
      </c>
      <c r="J33" s="22">
        <f ca="1" t="shared" si="6"/>
        <v>1986</v>
      </c>
    </row>
    <row r="34" spans="2:10" ht="12.75">
      <c r="B34" s="8">
        <f ca="1" t="shared" si="4"/>
        <v>0.7061600646359967</v>
      </c>
      <c r="C34" s="19">
        <f ca="1" t="shared" si="8"/>
        <v>1</v>
      </c>
      <c r="D34" s="19" t="str">
        <f ca="1" t="shared" si="0"/>
        <v>0</v>
      </c>
      <c r="E34" s="19" t="str">
        <f ca="1" t="shared" si="7"/>
        <v>N</v>
      </c>
      <c r="F34" s="19" t="str">
        <f ca="1" t="shared" si="1"/>
        <v>Paul</v>
      </c>
      <c r="G34" s="19" t="str">
        <f ca="1" t="shared" si="2"/>
        <v>Pierre</v>
      </c>
      <c r="H34" s="21" t="str">
        <f ca="1" t="shared" si="5"/>
        <v>Paul</v>
      </c>
      <c r="I34" s="19" t="str">
        <f ca="1" t="shared" si="3"/>
        <v>Pierre</v>
      </c>
      <c r="J34" s="22">
        <f ca="1" t="shared" si="6"/>
        <v>1985</v>
      </c>
    </row>
    <row r="35" spans="2:10" ht="12.75">
      <c r="B35" s="8">
        <f ca="1" t="shared" si="4"/>
        <v>0.40932179012335457</v>
      </c>
      <c r="C35" s="19">
        <f ca="1" t="shared" si="8"/>
        <v>2</v>
      </c>
      <c r="D35" s="19" t="str">
        <f ca="1" t="shared" si="0"/>
        <v>0</v>
      </c>
      <c r="E35" s="19" t="str">
        <f ca="1" t="shared" si="7"/>
        <v>L</v>
      </c>
      <c r="F35" s="19" t="str">
        <f ca="1" t="shared" si="1"/>
        <v>Paul</v>
      </c>
      <c r="G35" s="19" t="str">
        <f ca="1" t="shared" si="2"/>
        <v>Jean</v>
      </c>
      <c r="H35" s="21" t="str">
        <f ca="1" t="shared" si="5"/>
        <v>Jacques</v>
      </c>
      <c r="I35" s="19" t="str">
        <f ca="1" t="shared" si="3"/>
        <v>Paul</v>
      </c>
      <c r="J35" s="22">
        <f ca="1" t="shared" si="6"/>
        <v>1988</v>
      </c>
    </row>
    <row r="36" spans="2:10" ht="12.75">
      <c r="B36" s="8">
        <f ca="1" t="shared" si="4"/>
        <v>0.16062780146520717</v>
      </c>
      <c r="C36" s="19">
        <f ca="1" t="shared" si="8"/>
        <v>2</v>
      </c>
      <c r="D36" s="19" t="str">
        <f ca="1" t="shared" si="0"/>
        <v>1</v>
      </c>
      <c r="E36" s="19" t="str">
        <f ca="1" t="shared" si="7"/>
        <v>E</v>
      </c>
      <c r="F36" s="19" t="str">
        <f ca="1" t="shared" si="1"/>
        <v>Paul</v>
      </c>
      <c r="G36" s="19" t="str">
        <f ca="1" t="shared" si="2"/>
        <v>Paul</v>
      </c>
      <c r="H36" s="21" t="str">
        <f ca="1" t="shared" si="5"/>
        <v>Jacques</v>
      </c>
      <c r="I36" s="19" t="str">
        <f ca="1" t="shared" si="3"/>
        <v>Jacques</v>
      </c>
      <c r="J36" s="22">
        <f ca="1" t="shared" si="6"/>
        <v>1982</v>
      </c>
    </row>
    <row r="37" spans="2:10" ht="12.75">
      <c r="B37" s="8">
        <f ca="1" t="shared" si="4"/>
        <v>0.7369651897995682</v>
      </c>
      <c r="C37" s="19">
        <f ca="1" t="shared" si="8"/>
        <v>2</v>
      </c>
      <c r="D37" s="19" t="str">
        <f ca="1" t="shared" si="0"/>
        <v>0</v>
      </c>
      <c r="E37" s="19" t="str">
        <f ca="1" t="shared" si="7"/>
        <v>V</v>
      </c>
      <c r="F37" s="19" t="str">
        <f ca="1" t="shared" si="1"/>
        <v>Paul</v>
      </c>
      <c r="G37" s="19" t="str">
        <f ca="1" t="shared" si="2"/>
        <v>Paul</v>
      </c>
      <c r="H37" s="21" t="str">
        <f ca="1" t="shared" si="5"/>
        <v>Jacques</v>
      </c>
      <c r="I37" s="19" t="str">
        <f ca="1" t="shared" si="3"/>
        <v>Roselyne</v>
      </c>
      <c r="J37" s="22">
        <f ca="1" t="shared" si="6"/>
        <v>1988</v>
      </c>
    </row>
    <row r="38" spans="2:10" ht="12.75">
      <c r="B38" s="8">
        <f ca="1" t="shared" si="4"/>
        <v>0.9464560215588445</v>
      </c>
      <c r="C38" s="19">
        <f ca="1" t="shared" si="8"/>
        <v>2</v>
      </c>
      <c r="D38" s="19" t="str">
        <f ca="1" t="shared" si="0"/>
        <v>0</v>
      </c>
      <c r="E38" s="19" t="str">
        <f ca="1" t="shared" si="7"/>
        <v>W</v>
      </c>
      <c r="F38" s="19" t="str">
        <f ca="1" t="shared" si="1"/>
        <v>Pierre</v>
      </c>
      <c r="G38" s="19" t="str">
        <f ca="1" t="shared" si="2"/>
        <v>Jean</v>
      </c>
      <c r="H38" s="21" t="str">
        <f ca="1" t="shared" si="5"/>
        <v>Jacques</v>
      </c>
      <c r="I38" s="19" t="str">
        <f ca="1" t="shared" si="3"/>
        <v>Jean</v>
      </c>
      <c r="J38" s="22">
        <f ca="1" t="shared" si="6"/>
        <v>1984</v>
      </c>
    </row>
    <row r="39" spans="2:10" ht="12.75">
      <c r="B39" s="8">
        <f ca="1" t="shared" si="4"/>
        <v>0.3559147294113574</v>
      </c>
      <c r="C39" s="19">
        <f ca="1" t="shared" si="8"/>
        <v>1</v>
      </c>
      <c r="D39" s="19" t="str">
        <f ca="1" t="shared" si="0"/>
        <v>2</v>
      </c>
      <c r="E39" s="19" t="str">
        <f ca="1" t="shared" si="7"/>
        <v>W</v>
      </c>
      <c r="F39" s="19" t="str">
        <f ca="1" t="shared" si="1"/>
        <v>Pierre</v>
      </c>
      <c r="G39" s="19" t="str">
        <f ca="1" t="shared" si="2"/>
        <v>Pierre</v>
      </c>
      <c r="H39" s="21" t="str">
        <f ca="1" t="shared" si="5"/>
        <v>Paul</v>
      </c>
      <c r="I39" s="19" t="str">
        <f ca="1" t="shared" si="3"/>
        <v>Jean</v>
      </c>
      <c r="J39" s="22">
        <f ca="1" t="shared" si="6"/>
        <v>1988</v>
      </c>
    </row>
    <row r="40" spans="2:10" ht="12.75">
      <c r="B40" s="8">
        <f ca="1" t="shared" si="4"/>
        <v>0.6498845489408078</v>
      </c>
      <c r="C40" s="19">
        <f ca="1" t="shared" si="8"/>
        <v>0</v>
      </c>
      <c r="D40" s="19" t="str">
        <f ca="1" t="shared" si="0"/>
        <v>2</v>
      </c>
      <c r="E40" s="19" t="str">
        <f ca="1" t="shared" si="7"/>
        <v>N</v>
      </c>
      <c r="F40" s="19" t="str">
        <f ca="1" t="shared" si="1"/>
        <v>Pierre</v>
      </c>
      <c r="G40" s="19" t="str">
        <f ca="1" t="shared" si="2"/>
        <v>Pierre</v>
      </c>
      <c r="H40" s="21" t="str">
        <f ca="1" t="shared" si="5"/>
        <v>Pierre</v>
      </c>
      <c r="I40" s="19" t="str">
        <f ca="1" t="shared" si="3"/>
        <v>Louis</v>
      </c>
      <c r="J40" s="22">
        <f ca="1" t="shared" si="6"/>
        <v>1985</v>
      </c>
    </row>
    <row r="41" spans="2:10" ht="12.75">
      <c r="B41" s="8">
        <f ca="1" t="shared" si="4"/>
        <v>0.7274821476736673</v>
      </c>
      <c r="C41" s="19">
        <f ca="1" t="shared" si="8"/>
        <v>1</v>
      </c>
      <c r="D41" s="19" t="str">
        <f ca="1" t="shared" si="0"/>
        <v>2</v>
      </c>
      <c r="E41" s="19" t="str">
        <f ca="1" t="shared" si="7"/>
        <v>K</v>
      </c>
      <c r="F41" s="19" t="str">
        <f ca="1" t="shared" si="1"/>
        <v>Jacques</v>
      </c>
      <c r="G41" s="19" t="str">
        <f ca="1" t="shared" si="2"/>
        <v>Jacques</v>
      </c>
      <c r="H41" s="21" t="str">
        <f ca="1" t="shared" si="5"/>
        <v>Paul</v>
      </c>
      <c r="I41" s="19" t="str">
        <f ca="1" t="shared" si="3"/>
        <v>Martine</v>
      </c>
      <c r="J41" s="22">
        <f ca="1" t="shared" si="6"/>
        <v>1987</v>
      </c>
    </row>
    <row r="42" spans="2:10" ht="12.75">
      <c r="B42" s="8">
        <f ca="1" t="shared" si="4"/>
        <v>0.8134993030861262</v>
      </c>
      <c r="C42" s="19">
        <f ca="1" t="shared" si="8"/>
        <v>1</v>
      </c>
      <c r="D42" s="19" t="str">
        <f ca="1" t="shared" si="0"/>
        <v>0</v>
      </c>
      <c r="E42" s="19" t="str">
        <f ca="1" t="shared" si="7"/>
        <v>G</v>
      </c>
      <c r="F42" s="19" t="str">
        <f ca="1" t="shared" si="1"/>
        <v>Jacques</v>
      </c>
      <c r="G42" s="19" t="str">
        <f ca="1" t="shared" si="2"/>
        <v>Paul</v>
      </c>
      <c r="H42" s="21" t="str">
        <f ca="1" t="shared" si="5"/>
        <v>Paul</v>
      </c>
      <c r="I42" s="19" t="str">
        <f ca="1" t="shared" si="3"/>
        <v>Paul</v>
      </c>
      <c r="J42" s="22">
        <f ca="1" t="shared" si="6"/>
        <v>1984</v>
      </c>
    </row>
    <row r="43" spans="2:10" ht="12.75">
      <c r="B43" s="8">
        <f ca="1" t="shared" si="4"/>
        <v>0.5879826088451026</v>
      </c>
      <c r="C43" s="19">
        <f ca="1" t="shared" si="8"/>
        <v>0</v>
      </c>
      <c r="D43" s="19" t="str">
        <f ca="1" t="shared" si="0"/>
        <v>1</v>
      </c>
      <c r="E43" s="19" t="str">
        <f ca="1" t="shared" si="7"/>
        <v>A</v>
      </c>
      <c r="F43" s="19" t="str">
        <f ca="1" t="shared" si="1"/>
        <v>Paul</v>
      </c>
      <c r="G43" s="19" t="str">
        <f ca="1" t="shared" si="2"/>
        <v>Paul</v>
      </c>
      <c r="H43" s="21" t="str">
        <f ca="1" t="shared" si="5"/>
        <v>Pierre</v>
      </c>
      <c r="I43" s="19" t="str">
        <f ca="1" t="shared" si="3"/>
        <v>Jean</v>
      </c>
      <c r="J43" s="22">
        <f ca="1" t="shared" si="6"/>
        <v>1983</v>
      </c>
    </row>
    <row r="44" spans="2:10" ht="12.75">
      <c r="B44" s="8">
        <f ca="1" t="shared" si="4"/>
        <v>0.7885284677522533</v>
      </c>
      <c r="C44" s="19">
        <f ca="1" t="shared" si="8"/>
        <v>2</v>
      </c>
      <c r="D44" s="19" t="str">
        <f ca="1" t="shared" si="0"/>
        <v>0</v>
      </c>
      <c r="E44" s="19" t="str">
        <f ca="1" t="shared" si="7"/>
        <v>S</v>
      </c>
      <c r="F44" s="19" t="str">
        <f ca="1" t="shared" si="1"/>
        <v>Jean</v>
      </c>
      <c r="G44" s="19" t="str">
        <f ca="1" t="shared" si="2"/>
        <v>Jacques</v>
      </c>
      <c r="H44" s="21" t="str">
        <f ca="1" t="shared" si="5"/>
        <v>Jacques</v>
      </c>
      <c r="I44" s="19" t="str">
        <f ca="1" t="shared" si="3"/>
        <v>Paul</v>
      </c>
      <c r="J44" s="22">
        <f ca="1" t="shared" si="6"/>
        <v>1984</v>
      </c>
    </row>
    <row r="45" spans="2:10" ht="12.75">
      <c r="B45" s="8">
        <f ca="1" t="shared" si="4"/>
        <v>0.34940879487936805</v>
      </c>
      <c r="C45" s="19">
        <f ca="1" t="shared" si="8"/>
        <v>2</v>
      </c>
      <c r="D45" s="19" t="str">
        <f ca="1" t="shared" si="0"/>
        <v>1</v>
      </c>
      <c r="E45" s="19" t="str">
        <f ca="1" t="shared" si="7"/>
        <v>A</v>
      </c>
      <c r="F45" s="19" t="str">
        <f ca="1" t="shared" si="1"/>
        <v>Pierre</v>
      </c>
      <c r="G45" s="19" t="str">
        <f ca="1" t="shared" si="2"/>
        <v>Jacques</v>
      </c>
      <c r="H45" s="21" t="str">
        <f ca="1" t="shared" si="5"/>
        <v>Jacques</v>
      </c>
      <c r="I45" s="19" t="str">
        <f ca="1" t="shared" si="3"/>
        <v>Roselyne</v>
      </c>
      <c r="J45" s="22">
        <f ca="1" t="shared" si="6"/>
        <v>1990</v>
      </c>
    </row>
    <row r="46" spans="2:10" ht="12.75">
      <c r="B46" s="8">
        <f ca="1" t="shared" si="4"/>
        <v>0.7551015102735736</v>
      </c>
      <c r="C46" s="19">
        <f ca="1" t="shared" si="8"/>
        <v>0</v>
      </c>
      <c r="D46" s="19" t="str">
        <f ca="1" t="shared" si="0"/>
        <v>0</v>
      </c>
      <c r="E46" s="19" t="str">
        <f ca="1">CHAR(65+E$13+INT((E$14+1-E$13)*RAND()))</f>
        <v>L</v>
      </c>
      <c r="F46" s="19" t="str">
        <f ca="1" t="shared" si="1"/>
        <v>Paul</v>
      </c>
      <c r="G46" s="19" t="str">
        <f ca="1" t="shared" si="2"/>
        <v>Jean</v>
      </c>
      <c r="H46" s="21" t="str">
        <f ca="1" t="shared" si="5"/>
        <v>Pierre</v>
      </c>
      <c r="I46" s="19" t="str">
        <f ca="1" t="shared" si="3"/>
        <v>Pierre</v>
      </c>
      <c r="J46" s="22">
        <f ca="1" t="shared" si="6"/>
        <v>1989</v>
      </c>
    </row>
    <row r="47" spans="2:10" ht="12.75">
      <c r="B47" s="8">
        <f ca="1" t="shared" si="4"/>
        <v>0.06325939676671322</v>
      </c>
      <c r="C47" s="19">
        <f ca="1" t="shared" si="8"/>
        <v>0</v>
      </c>
      <c r="D47" s="19" t="str">
        <f ca="1" t="shared" si="0"/>
        <v>1</v>
      </c>
      <c r="E47" s="19" t="str">
        <f ca="1" t="shared" si="7"/>
        <v>U</v>
      </c>
      <c r="F47" s="19" t="str">
        <f ca="1" t="shared" si="1"/>
        <v>Paul</v>
      </c>
      <c r="G47" s="19" t="str">
        <f ca="1" t="shared" si="2"/>
        <v>Pierre</v>
      </c>
      <c r="H47" s="21" t="str">
        <f ca="1" t="shared" si="5"/>
        <v>Pierre</v>
      </c>
      <c r="I47" s="19" t="str">
        <f ca="1" t="shared" si="3"/>
        <v>Pierre</v>
      </c>
      <c r="J47" s="22">
        <f ca="1" t="shared" si="6"/>
        <v>1989</v>
      </c>
    </row>
    <row r="48" spans="2:10" ht="12.75">
      <c r="B48" s="8">
        <f ca="1" t="shared" si="4"/>
        <v>0.4818626458904964</v>
      </c>
      <c r="C48" s="19">
        <f ca="1" t="shared" si="8"/>
        <v>2</v>
      </c>
      <c r="D48" s="19" t="str">
        <f ca="1" t="shared" si="0"/>
        <v>2</v>
      </c>
      <c r="E48" s="19" t="str">
        <f ca="1" t="shared" si="7"/>
        <v>P</v>
      </c>
      <c r="F48" s="19" t="str">
        <f ca="1" t="shared" si="1"/>
        <v>Jean</v>
      </c>
      <c r="G48" s="19" t="str">
        <f ca="1" t="shared" si="2"/>
        <v>Paul</v>
      </c>
      <c r="H48" s="21" t="str">
        <f ca="1" t="shared" si="5"/>
        <v>Jacques</v>
      </c>
      <c r="I48" s="19" t="str">
        <f ca="1" t="shared" si="3"/>
        <v>Nicole</v>
      </c>
      <c r="J48" s="22">
        <f ca="1" t="shared" si="6"/>
        <v>1981</v>
      </c>
    </row>
    <row r="49" spans="2:10" ht="12.75">
      <c r="B49" s="8">
        <f ca="1" t="shared" si="4"/>
        <v>0.5843722905649202</v>
      </c>
      <c r="C49" s="19">
        <f ca="1" t="shared" si="8"/>
        <v>0</v>
      </c>
      <c r="D49" s="19" t="str">
        <f ca="1" t="shared" si="0"/>
        <v>2</v>
      </c>
      <c r="E49" s="19" t="str">
        <f ca="1" t="shared" si="7"/>
        <v>S</v>
      </c>
      <c r="F49" s="19" t="str">
        <f ca="1" t="shared" si="1"/>
        <v>Paul</v>
      </c>
      <c r="G49" s="19" t="str">
        <f ca="1" t="shared" si="2"/>
        <v>Jean</v>
      </c>
      <c r="H49" s="21" t="str">
        <f ca="1" t="shared" si="5"/>
        <v>Pierre</v>
      </c>
      <c r="I49" s="19" t="str">
        <f ca="1" t="shared" si="3"/>
        <v>Roselyne</v>
      </c>
      <c r="J49" s="22">
        <f ca="1" t="shared" si="6"/>
        <v>1985</v>
      </c>
    </row>
    <row r="50" spans="2:10" ht="13.5" thickBot="1">
      <c r="B50" s="10">
        <f ca="1" t="shared" si="4"/>
        <v>0.33159263808165873</v>
      </c>
      <c r="C50" s="20">
        <f ca="1" t="shared" si="8"/>
        <v>2</v>
      </c>
      <c r="D50" s="20" t="str">
        <f ca="1" t="shared" si="0"/>
        <v>2</v>
      </c>
      <c r="E50" s="20" t="str">
        <f ca="1" t="shared" si="7"/>
        <v>V</v>
      </c>
      <c r="F50" s="20" t="str">
        <f ca="1" t="shared" si="1"/>
        <v>Jean</v>
      </c>
      <c r="G50" s="20" t="str">
        <f ca="1" t="shared" si="2"/>
        <v>Jean</v>
      </c>
      <c r="H50" s="20" t="str">
        <f ca="1" t="shared" si="5"/>
        <v>Jacques</v>
      </c>
      <c r="I50" s="20" t="str">
        <f ca="1" t="shared" si="3"/>
        <v>Martine</v>
      </c>
      <c r="J50" s="77">
        <f ca="1" t="shared" si="6"/>
        <v>1987</v>
      </c>
    </row>
    <row r="52" spans="1:4" ht="12.75">
      <c r="A52" s="3" t="s">
        <v>247</v>
      </c>
      <c r="B52" s="2">
        <f>MEDIAN(B16:B50)</f>
        <v>0.5879826088451026</v>
      </c>
      <c r="C52" s="2">
        <f>MEDIAN(C16:C50)</f>
        <v>1</v>
      </c>
      <c r="D52" s="2"/>
    </row>
    <row r="53" spans="1:4" ht="12.75">
      <c r="A53" s="3" t="s">
        <v>248</v>
      </c>
      <c r="B53" s="7">
        <f>AVERAGE(B16:B50)</f>
        <v>0.5455009351115994</v>
      </c>
      <c r="C53" s="7">
        <f>AVERAGE(C16:C50)</f>
        <v>1.1142857142857143</v>
      </c>
      <c r="D53" s="7"/>
    </row>
    <row r="54" spans="1:3" ht="12.75">
      <c r="A54" s="3" t="s">
        <v>249</v>
      </c>
      <c r="B54">
        <f>AVEDEV(B16:B50)</f>
        <v>0.24261205687640114</v>
      </c>
      <c r="C54">
        <f>AVEDEV(C16:C50)</f>
        <v>0.7085714285714286</v>
      </c>
    </row>
    <row r="55" spans="1:3" ht="12.75">
      <c r="A55" s="3" t="s">
        <v>250</v>
      </c>
      <c r="B55">
        <f>STDEV(B16:B50)</f>
        <v>0.28287454832519476</v>
      </c>
      <c r="C55">
        <f>STDEV(C16:C50)</f>
        <v>0.8321279798143528</v>
      </c>
    </row>
  </sheetData>
  <printOptions/>
  <pageMargins left="0.75" right="0.75" top="1" bottom="1" header="0.4921259845" footer="0.4921259845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"/>
  <dimension ref="A3:L66"/>
  <sheetViews>
    <sheetView workbookViewId="0" topLeftCell="A1">
      <selection activeCell="E11" sqref="E11"/>
    </sheetView>
  </sheetViews>
  <sheetFormatPr defaultColWidth="11.421875" defaultRowHeight="12.75"/>
  <cols>
    <col min="9" max="9" width="17.57421875" style="0" customWidth="1"/>
    <col min="10" max="11" width="6.57421875" style="0" customWidth="1"/>
    <col min="12" max="12" width="5.57421875" style="0" customWidth="1"/>
    <col min="13" max="13" width="12.421875" style="0" bestFit="1" customWidth="1"/>
    <col min="14" max="14" width="2.00390625" style="0" customWidth="1"/>
    <col min="15" max="15" width="9.00390625" style="0" customWidth="1"/>
    <col min="16" max="16" width="3.00390625" style="0" customWidth="1"/>
    <col min="17" max="17" width="10.00390625" style="0" customWidth="1"/>
    <col min="18" max="18" width="9.00390625" style="0" customWidth="1"/>
    <col min="19" max="19" width="3.00390625" style="0" customWidth="1"/>
    <col min="20" max="20" width="10.00390625" style="0" customWidth="1"/>
    <col min="21" max="21" width="3.00390625" style="0" customWidth="1"/>
    <col min="22" max="22" width="10.00390625" style="0" customWidth="1"/>
    <col min="23" max="23" width="9.00390625" style="0" customWidth="1"/>
    <col min="24" max="24" width="3.00390625" style="0" customWidth="1"/>
    <col min="25" max="25" width="9.00390625" style="0" customWidth="1"/>
    <col min="26" max="26" width="3.00390625" style="0" customWidth="1"/>
    <col min="27" max="27" width="10.00390625" style="0" customWidth="1"/>
    <col min="28" max="28" width="9.00390625" style="0" customWidth="1"/>
    <col min="29" max="29" width="3.00390625" style="0" customWidth="1"/>
    <col min="30" max="30" width="9.00390625" style="0" customWidth="1"/>
    <col min="31" max="31" width="3.00390625" style="0" customWidth="1"/>
    <col min="32" max="32" width="9.00390625" style="0" customWidth="1"/>
    <col min="33" max="33" width="3.00390625" style="0" customWidth="1"/>
    <col min="34" max="34" width="10.00390625" style="0" customWidth="1"/>
    <col min="35" max="35" width="9.00390625" style="0" customWidth="1"/>
    <col min="36" max="36" width="3.00390625" style="0" customWidth="1"/>
    <col min="37" max="37" width="9.00390625" style="0" customWidth="1"/>
    <col min="38" max="38" width="3.00390625" style="0" customWidth="1"/>
    <col min="39" max="39" width="9.00390625" style="0" customWidth="1"/>
    <col min="40" max="40" width="10.00390625" style="0" customWidth="1"/>
    <col min="41" max="41" width="3.00390625" style="0" customWidth="1"/>
    <col min="42" max="42" width="9.00390625" style="0" customWidth="1"/>
    <col min="43" max="43" width="10.00390625" style="0" customWidth="1"/>
    <col min="44" max="44" width="3.00390625" style="0" customWidth="1"/>
    <col min="45" max="45" width="9.00390625" style="0" customWidth="1"/>
    <col min="46" max="46" width="3.00390625" style="0" customWidth="1"/>
    <col min="47" max="47" width="9.00390625" style="0" customWidth="1"/>
    <col min="48" max="48" width="3.00390625" style="0" customWidth="1"/>
    <col min="49" max="49" width="9.00390625" style="0" customWidth="1"/>
    <col min="50" max="50" width="10.00390625" style="0" customWidth="1"/>
    <col min="51" max="51" width="3.00390625" style="0" customWidth="1"/>
    <col min="52" max="52" width="9.00390625" style="0" customWidth="1"/>
    <col min="53" max="53" width="3.00390625" style="0" customWidth="1"/>
    <col min="54" max="54" width="9.00390625" style="0" customWidth="1"/>
    <col min="55" max="55" width="10.00390625" style="0" customWidth="1"/>
    <col min="56" max="56" width="3.00390625" style="0" customWidth="1"/>
    <col min="57" max="58" width="10.00390625" style="0" customWidth="1"/>
    <col min="59" max="59" width="3.00390625" style="0" customWidth="1"/>
    <col min="60" max="60" width="9.00390625" style="0" customWidth="1"/>
    <col min="61" max="61" width="10.00390625" style="0" customWidth="1"/>
    <col min="62" max="63" width="3.00390625" style="0" customWidth="1"/>
    <col min="64" max="64" width="9.00390625" style="0" customWidth="1"/>
    <col min="65" max="65" width="10.00390625" style="0" customWidth="1"/>
    <col min="66" max="66" width="3.00390625" style="0" customWidth="1"/>
    <col min="67" max="67" width="9.00390625" style="0" customWidth="1"/>
    <col min="68" max="68" width="3.00390625" style="0" customWidth="1"/>
    <col min="69" max="69" width="9.00390625" style="0" customWidth="1"/>
    <col min="70" max="70" width="10.00390625" style="0" customWidth="1"/>
    <col min="71" max="80" width="12.00390625" style="0" bestFit="1" customWidth="1"/>
    <col min="81" max="81" width="7.00390625" style="0" customWidth="1"/>
  </cols>
  <sheetData>
    <row r="3" ht="12.75">
      <c r="A3" t="s">
        <v>271</v>
      </c>
    </row>
    <row r="16" spans="1:7" ht="12.75">
      <c r="A16" t="s">
        <v>242</v>
      </c>
      <c r="B16" t="s">
        <v>242</v>
      </c>
      <c r="E16" t="s">
        <v>242</v>
      </c>
      <c r="F16" t="s">
        <v>242</v>
      </c>
      <c r="G16" t="s">
        <v>242</v>
      </c>
    </row>
    <row r="17" spans="1:8" ht="12.75">
      <c r="A17" s="1">
        <v>0</v>
      </c>
      <c r="B17" s="1">
        <v>0</v>
      </c>
      <c r="E17" s="1">
        <v>4</v>
      </c>
      <c r="F17" s="1">
        <v>2</v>
      </c>
      <c r="G17" s="1">
        <v>7</v>
      </c>
      <c r="H17" s="7">
        <f>AVERAGE(E17:G18)</f>
        <v>10.333333333333334</v>
      </c>
    </row>
    <row r="18" spans="1:7" ht="13.5" thickBot="1">
      <c r="A18" s="1">
        <v>2</v>
      </c>
      <c r="B18" s="1">
        <v>1</v>
      </c>
      <c r="E18" s="1">
        <v>18</v>
      </c>
      <c r="F18" s="1">
        <v>14</v>
      </c>
      <c r="G18" s="1">
        <v>17</v>
      </c>
    </row>
    <row r="19" spans="1:12" ht="13.5" thickBot="1">
      <c r="A19" s="2" t="s">
        <v>212</v>
      </c>
      <c r="B19" s="2" t="s">
        <v>212</v>
      </c>
      <c r="C19" s="35" t="s">
        <v>220</v>
      </c>
      <c r="D19" s="64" t="s">
        <v>263</v>
      </c>
      <c r="E19" s="65" t="s">
        <v>243</v>
      </c>
      <c r="F19" s="65" t="s">
        <v>244</v>
      </c>
      <c r="G19" s="65" t="s">
        <v>245</v>
      </c>
      <c r="H19" s="66" t="s">
        <v>246</v>
      </c>
      <c r="I19" s="28"/>
      <c r="J19" s="25" t="s">
        <v>263</v>
      </c>
      <c r="K19" s="26"/>
      <c r="L19" s="27"/>
    </row>
    <row r="20" spans="1:12" ht="12.75">
      <c r="A20" s="2">
        <f ca="1">A$17+INT((A$18+1-A$17)*RAND())</f>
        <v>1</v>
      </c>
      <c r="B20" s="2">
        <f ca="1">B$17+INT((B$18+1-B$17)*RAND())</f>
        <v>1</v>
      </c>
      <c r="C20" s="70" t="str">
        <f ca="1">INDEX(A$61:B$66,INT(1+6*RAND()),INT(1+B20))</f>
        <v>Maïté</v>
      </c>
      <c r="D20" s="39" t="str">
        <f>IF(B20=0,"G",IF(B20=1,"F",""))</f>
        <v>F</v>
      </c>
      <c r="E20" s="40">
        <f ca="1">E$17+B20+INT((E$18+1-E$17-B20)*RAND())</f>
        <v>6</v>
      </c>
      <c r="F20" s="40">
        <f ca="1">F$17+INT((F$18+1-F$17)*RAND())</f>
        <v>6</v>
      </c>
      <c r="G20" s="40">
        <f ca="1">G$17+INT((G$18+1-G$17)*RAND())</f>
        <v>15</v>
      </c>
      <c r="H20" s="41">
        <f>AVERAGE(E20:G20)</f>
        <v>9</v>
      </c>
      <c r="I20" s="25" t="s">
        <v>258</v>
      </c>
      <c r="J20" s="55" t="s">
        <v>264</v>
      </c>
      <c r="K20" s="56" t="s">
        <v>268</v>
      </c>
      <c r="L20" s="57" t="s">
        <v>257</v>
      </c>
    </row>
    <row r="21" spans="1:12" ht="12.75">
      <c r="A21" s="2">
        <f aca="true" ca="1" t="shared" si="0" ref="A21:A43">A$17+INT((A$18+1-A$17)*RAND())</f>
        <v>1</v>
      </c>
      <c r="B21" s="2">
        <f aca="true" ca="1" t="shared" si="1" ref="B21:B43">B$17+INT((B$18+1-B$17)*RAND())</f>
        <v>1</v>
      </c>
      <c r="C21" s="71" t="str">
        <f aca="true" ca="1" t="shared" si="2" ref="C21:C32">INDEX(A$61:B$66,INT(1+6*RAND()),INT(1+B21))</f>
        <v>Barbara</v>
      </c>
      <c r="D21" s="42" t="str">
        <f aca="true" t="shared" si="3" ref="D21:D43">IF(B21=0,"G",IF(B21=1,"F",""))</f>
        <v>F</v>
      </c>
      <c r="E21" s="19">
        <f ca="1">E$17+B21+INT((E$18+1-E$17-B21)*RAND())</f>
        <v>5</v>
      </c>
      <c r="F21" s="19">
        <f aca="true" ca="1" t="shared" si="4" ref="F21:G37">F$17+INT((F$18+1-F$17)*RAND())</f>
        <v>5</v>
      </c>
      <c r="G21" s="19">
        <f ca="1" t="shared" si="4"/>
        <v>15</v>
      </c>
      <c r="H21" s="43">
        <f aca="true" t="shared" si="5" ref="H21:H32">AVERAGE(E21:G21)</f>
        <v>8.333333333333334</v>
      </c>
      <c r="I21" s="28" t="s">
        <v>265</v>
      </c>
      <c r="J21" s="47">
        <v>12.454545454545455</v>
      </c>
      <c r="K21" s="48">
        <v>10.23076923076923</v>
      </c>
      <c r="L21" s="49">
        <v>11.25</v>
      </c>
    </row>
    <row r="22" spans="1:12" ht="12.75">
      <c r="A22" s="2">
        <f ca="1" t="shared" si="0"/>
        <v>0</v>
      </c>
      <c r="B22" s="2">
        <f ca="1" t="shared" si="1"/>
        <v>1</v>
      </c>
      <c r="C22" s="71" t="str">
        <f ca="1" t="shared" si="2"/>
        <v>Maïté</v>
      </c>
      <c r="D22" s="42" t="str">
        <f t="shared" si="3"/>
        <v>F</v>
      </c>
      <c r="E22" s="19">
        <f aca="true" ca="1" t="shared" si="6" ref="E22:E43">E$17+B22+INT((E$18+1-E$17-B22)*RAND())</f>
        <v>17</v>
      </c>
      <c r="F22" s="19">
        <f ca="1" t="shared" si="4"/>
        <v>7</v>
      </c>
      <c r="G22" s="19">
        <f ca="1" t="shared" si="4"/>
        <v>14</v>
      </c>
      <c r="H22" s="43">
        <f t="shared" si="5"/>
        <v>12.666666666666666</v>
      </c>
      <c r="I22" s="31" t="s">
        <v>269</v>
      </c>
      <c r="J22" s="50">
        <v>11</v>
      </c>
      <c r="K22" s="7">
        <v>13</v>
      </c>
      <c r="L22" s="51">
        <v>24</v>
      </c>
    </row>
    <row r="23" spans="1:12" ht="12.75">
      <c r="A23" s="2">
        <f ca="1" t="shared" si="0"/>
        <v>0</v>
      </c>
      <c r="B23" s="2">
        <f ca="1" t="shared" si="1"/>
        <v>0</v>
      </c>
      <c r="C23" s="71" t="str">
        <f ca="1" t="shared" si="2"/>
        <v>Pierre</v>
      </c>
      <c r="D23" s="42" t="str">
        <f t="shared" si="3"/>
        <v>G</v>
      </c>
      <c r="E23" s="19">
        <f ca="1" t="shared" si="6"/>
        <v>18</v>
      </c>
      <c r="F23" s="19">
        <f ca="1" t="shared" si="4"/>
        <v>12</v>
      </c>
      <c r="G23" s="19">
        <f ca="1" t="shared" si="4"/>
        <v>16</v>
      </c>
      <c r="H23" s="43">
        <f t="shared" si="5"/>
        <v>15.333333333333334</v>
      </c>
      <c r="I23" s="31" t="s">
        <v>266</v>
      </c>
      <c r="J23" s="50">
        <v>9.090909090909092</v>
      </c>
      <c r="K23" s="7">
        <v>8.923076923076923</v>
      </c>
      <c r="L23" s="51">
        <v>9</v>
      </c>
    </row>
    <row r="24" spans="1:12" ht="12.75">
      <c r="A24" s="2">
        <f ca="1" t="shared" si="0"/>
        <v>2</v>
      </c>
      <c r="B24" s="2">
        <f ca="1" t="shared" si="1"/>
        <v>0</v>
      </c>
      <c r="C24" s="71" t="str">
        <f ca="1" t="shared" si="2"/>
        <v>Alain</v>
      </c>
      <c r="D24" s="42" t="str">
        <f t="shared" si="3"/>
        <v>G</v>
      </c>
      <c r="E24" s="19">
        <f ca="1" t="shared" si="6"/>
        <v>8</v>
      </c>
      <c r="F24" s="19">
        <f ca="1" t="shared" si="4"/>
        <v>2</v>
      </c>
      <c r="G24" s="19">
        <f ca="1" t="shared" si="4"/>
        <v>15</v>
      </c>
      <c r="H24" s="43">
        <f t="shared" si="5"/>
        <v>8.333333333333334</v>
      </c>
      <c r="I24" s="31" t="s">
        <v>272</v>
      </c>
      <c r="J24" s="50">
        <v>11</v>
      </c>
      <c r="K24" s="7">
        <v>13</v>
      </c>
      <c r="L24" s="51">
        <v>24</v>
      </c>
    </row>
    <row r="25" spans="1:12" ht="12.75">
      <c r="A25" s="2">
        <f ca="1" t="shared" si="0"/>
        <v>2</v>
      </c>
      <c r="B25" s="2">
        <f ca="1" t="shared" si="1"/>
        <v>0</v>
      </c>
      <c r="C25" s="71" t="str">
        <f ca="1" t="shared" si="2"/>
        <v>Réné</v>
      </c>
      <c r="D25" s="42" t="str">
        <f t="shared" si="3"/>
        <v>G</v>
      </c>
      <c r="E25" s="19">
        <f ca="1" t="shared" si="6"/>
        <v>10</v>
      </c>
      <c r="F25" s="19">
        <f ca="1" t="shared" si="4"/>
        <v>5</v>
      </c>
      <c r="G25" s="19">
        <f ca="1" t="shared" si="4"/>
        <v>10</v>
      </c>
      <c r="H25" s="43">
        <f t="shared" si="5"/>
        <v>8.333333333333334</v>
      </c>
      <c r="I25" s="31" t="s">
        <v>267</v>
      </c>
      <c r="J25" s="50">
        <v>12.272727272727273</v>
      </c>
      <c r="K25" s="7">
        <v>13</v>
      </c>
      <c r="L25" s="51">
        <v>12.666666666666666</v>
      </c>
    </row>
    <row r="26" spans="1:12" ht="12.75">
      <c r="A26" s="2">
        <f ca="1" t="shared" si="0"/>
        <v>0</v>
      </c>
      <c r="B26" s="2">
        <f ca="1" t="shared" si="1"/>
        <v>1</v>
      </c>
      <c r="C26" s="71" t="str">
        <f ca="1" t="shared" si="2"/>
        <v>Bernadette</v>
      </c>
      <c r="D26" s="42" t="str">
        <f t="shared" si="3"/>
        <v>F</v>
      </c>
      <c r="E26" s="19">
        <f ca="1" t="shared" si="6"/>
        <v>18</v>
      </c>
      <c r="F26" s="19">
        <f ca="1" t="shared" si="4"/>
        <v>14</v>
      </c>
      <c r="G26" s="19">
        <f ca="1" t="shared" si="4"/>
        <v>14</v>
      </c>
      <c r="H26" s="43">
        <f t="shared" si="5"/>
        <v>15.333333333333334</v>
      </c>
      <c r="I26" s="31" t="s">
        <v>273</v>
      </c>
      <c r="J26" s="50">
        <v>11</v>
      </c>
      <c r="K26" s="7">
        <v>13</v>
      </c>
      <c r="L26" s="51">
        <v>24</v>
      </c>
    </row>
    <row r="27" spans="1:12" ht="12.75">
      <c r="A27" s="2">
        <f ca="1" t="shared" si="0"/>
        <v>1</v>
      </c>
      <c r="B27" s="2">
        <f ca="1" t="shared" si="1"/>
        <v>0</v>
      </c>
      <c r="C27" s="71" t="str">
        <f ca="1" t="shared" si="2"/>
        <v>Thierry</v>
      </c>
      <c r="D27" s="42" t="str">
        <f t="shared" si="3"/>
        <v>G</v>
      </c>
      <c r="E27" s="19">
        <f ca="1" t="shared" si="6"/>
        <v>9</v>
      </c>
      <c r="F27" s="19">
        <f ca="1" t="shared" si="4"/>
        <v>6</v>
      </c>
      <c r="G27" s="19">
        <f ca="1" t="shared" si="4"/>
        <v>13</v>
      </c>
      <c r="H27" s="43">
        <f t="shared" si="5"/>
        <v>9.333333333333334</v>
      </c>
      <c r="I27" s="31" t="s">
        <v>270</v>
      </c>
      <c r="J27" s="50">
        <v>11.272727272727273</v>
      </c>
      <c r="K27" s="7">
        <v>10.717948717948719</v>
      </c>
      <c r="L27" s="51">
        <v>10.972222222222221</v>
      </c>
    </row>
    <row r="28" spans="1:12" ht="12.75">
      <c r="A28" s="2">
        <f ca="1" t="shared" si="0"/>
        <v>0</v>
      </c>
      <c r="B28" s="2">
        <f ca="1" t="shared" si="1"/>
        <v>1</v>
      </c>
      <c r="C28" s="71" t="str">
        <f ca="1" t="shared" si="2"/>
        <v>Audrey</v>
      </c>
      <c r="D28" s="42" t="str">
        <f t="shared" si="3"/>
        <v>F</v>
      </c>
      <c r="E28" s="19">
        <f ca="1" t="shared" si="6"/>
        <v>11</v>
      </c>
      <c r="F28" s="19">
        <f ca="1" t="shared" si="4"/>
        <v>2</v>
      </c>
      <c r="G28" s="19">
        <f ca="1" t="shared" si="4"/>
        <v>14</v>
      </c>
      <c r="H28" s="43">
        <f t="shared" si="5"/>
        <v>9</v>
      </c>
      <c r="I28" s="31" t="s">
        <v>274</v>
      </c>
      <c r="J28" s="50">
        <v>8.333333333333334</v>
      </c>
      <c r="K28" s="7">
        <v>5.333333333333333</v>
      </c>
      <c r="L28" s="51">
        <v>5.333333333333333</v>
      </c>
    </row>
    <row r="29" spans="1:12" ht="12.75">
      <c r="A29" s="2">
        <f ca="1" t="shared" si="0"/>
        <v>1</v>
      </c>
      <c r="B29" s="2">
        <f ca="1" t="shared" si="1"/>
        <v>1</v>
      </c>
      <c r="C29" s="71" t="str">
        <f ca="1" t="shared" si="2"/>
        <v>Maïté</v>
      </c>
      <c r="D29" s="42" t="str">
        <f t="shared" si="3"/>
        <v>F</v>
      </c>
      <c r="E29" s="19">
        <f ca="1" t="shared" si="6"/>
        <v>14</v>
      </c>
      <c r="F29" s="19">
        <f ca="1" t="shared" si="4"/>
        <v>4</v>
      </c>
      <c r="G29" s="19">
        <f ca="1" t="shared" si="4"/>
        <v>7</v>
      </c>
      <c r="H29" s="43">
        <f t="shared" si="5"/>
        <v>8.333333333333334</v>
      </c>
      <c r="I29" s="31" t="s">
        <v>275</v>
      </c>
      <c r="J29" s="50">
        <v>13.666666666666666</v>
      </c>
      <c r="K29" s="7">
        <v>14.666666666666666</v>
      </c>
      <c r="L29" s="51">
        <v>14.666666666666666</v>
      </c>
    </row>
    <row r="30" spans="1:12" ht="12.75">
      <c r="A30" s="2">
        <f ca="1" t="shared" si="0"/>
        <v>2</v>
      </c>
      <c r="B30" s="2">
        <f ca="1" t="shared" si="1"/>
        <v>1</v>
      </c>
      <c r="C30" s="71" t="str">
        <f ca="1" t="shared" si="2"/>
        <v>Audrey</v>
      </c>
      <c r="D30" s="42" t="str">
        <f t="shared" si="3"/>
        <v>F</v>
      </c>
      <c r="E30" s="19">
        <f ca="1" t="shared" si="6"/>
        <v>17</v>
      </c>
      <c r="F30" s="19">
        <f ca="1" t="shared" si="4"/>
        <v>8</v>
      </c>
      <c r="G30" s="19">
        <f ca="1" t="shared" si="4"/>
        <v>15</v>
      </c>
      <c r="H30" s="43">
        <f t="shared" si="5"/>
        <v>13.333333333333334</v>
      </c>
      <c r="I30" s="46" t="s">
        <v>276</v>
      </c>
      <c r="J30" s="52">
        <v>1.5833732052395972</v>
      </c>
      <c r="K30" s="53">
        <v>2.588600915717728</v>
      </c>
      <c r="L30" s="54">
        <v>2.16006053472758</v>
      </c>
    </row>
    <row r="31" spans="1:8" ht="12.75">
      <c r="A31" s="2">
        <f ca="1" t="shared" si="0"/>
        <v>2</v>
      </c>
      <c r="B31" s="2">
        <f ca="1" t="shared" si="1"/>
        <v>0</v>
      </c>
      <c r="C31" s="71" t="str">
        <f ca="1" t="shared" si="2"/>
        <v>Jacques</v>
      </c>
      <c r="D31" s="42" t="str">
        <f t="shared" si="3"/>
        <v>G</v>
      </c>
      <c r="E31" s="19">
        <f ca="1" t="shared" si="6"/>
        <v>8</v>
      </c>
      <c r="F31" s="19">
        <f ca="1" t="shared" si="4"/>
        <v>3</v>
      </c>
      <c r="G31" s="19">
        <f ca="1" t="shared" si="4"/>
        <v>17</v>
      </c>
      <c r="H31" s="43">
        <f t="shared" si="5"/>
        <v>9.333333333333334</v>
      </c>
    </row>
    <row r="32" spans="1:8" ht="12.75">
      <c r="A32" s="2">
        <f ca="1" t="shared" si="0"/>
        <v>0</v>
      </c>
      <c r="B32" s="2">
        <f ca="1" t="shared" si="1"/>
        <v>1</v>
      </c>
      <c r="C32" s="71" t="str">
        <f ca="1" t="shared" si="2"/>
        <v>Bernadette</v>
      </c>
      <c r="D32" s="42" t="str">
        <f t="shared" si="3"/>
        <v>F</v>
      </c>
      <c r="E32" s="19">
        <f ca="1" t="shared" si="6"/>
        <v>10</v>
      </c>
      <c r="F32" s="19">
        <f ca="1" t="shared" si="4"/>
        <v>4</v>
      </c>
      <c r="G32" s="19">
        <f ca="1" t="shared" si="4"/>
        <v>9</v>
      </c>
      <c r="H32" s="43">
        <f t="shared" si="5"/>
        <v>7.666666666666667</v>
      </c>
    </row>
    <row r="33" spans="1:8" ht="12.75">
      <c r="A33" s="2">
        <f ca="1" t="shared" si="0"/>
        <v>1</v>
      </c>
      <c r="B33" s="2">
        <f ca="1" t="shared" si="1"/>
        <v>0</v>
      </c>
      <c r="C33" s="71" t="str">
        <f ca="1">INDEX(A$61:B$66,INT(1+6*RAND()),INT(1+B33))</f>
        <v>Réné</v>
      </c>
      <c r="D33" s="42" t="str">
        <f t="shared" si="3"/>
        <v>G</v>
      </c>
      <c r="E33" s="19">
        <f ca="1" t="shared" si="6"/>
        <v>5</v>
      </c>
      <c r="F33" s="19">
        <f ca="1" t="shared" si="4"/>
        <v>2</v>
      </c>
      <c r="G33" s="19">
        <f ca="1" t="shared" si="4"/>
        <v>15</v>
      </c>
      <c r="H33" s="43">
        <f>AVERAGE(E33:G33)</f>
        <v>7.333333333333333</v>
      </c>
    </row>
    <row r="34" spans="1:8" ht="12.75">
      <c r="A34" s="2">
        <f ca="1" t="shared" si="0"/>
        <v>1</v>
      </c>
      <c r="B34" s="2">
        <f ca="1" t="shared" si="1"/>
        <v>0</v>
      </c>
      <c r="C34" s="71" t="str">
        <f ca="1">INDEX(A$61:B$66,INT(1+6*RAND()),INT(1+B34))</f>
        <v>Jean</v>
      </c>
      <c r="D34" s="42" t="str">
        <f t="shared" si="3"/>
        <v>G</v>
      </c>
      <c r="E34" s="19">
        <f ca="1" t="shared" si="6"/>
        <v>4</v>
      </c>
      <c r="F34" s="19">
        <f ca="1" t="shared" si="4"/>
        <v>3</v>
      </c>
      <c r="G34" s="19">
        <f ca="1" t="shared" si="4"/>
        <v>7</v>
      </c>
      <c r="H34" s="43">
        <f>AVERAGE(E34:G34)</f>
        <v>4.666666666666667</v>
      </c>
    </row>
    <row r="35" spans="1:12" ht="12.75">
      <c r="A35" s="2">
        <f ca="1" t="shared" si="0"/>
        <v>1</v>
      </c>
      <c r="B35" s="2">
        <f ca="1" t="shared" si="1"/>
        <v>0</v>
      </c>
      <c r="C35" s="71" t="str">
        <f ca="1">INDEX(A$61:B$66,INT(1+6*RAND()),INT(1+B35))</f>
        <v>Alain</v>
      </c>
      <c r="D35" s="42" t="str">
        <f t="shared" si="3"/>
        <v>G</v>
      </c>
      <c r="E35" s="19">
        <f ca="1" t="shared" si="6"/>
        <v>15</v>
      </c>
      <c r="F35" s="19">
        <f ca="1" t="shared" si="4"/>
        <v>10</v>
      </c>
      <c r="G35" s="19">
        <f ca="1" t="shared" si="4"/>
        <v>10</v>
      </c>
      <c r="H35" s="43">
        <f>AVERAGE(E35:G35)</f>
        <v>11.666666666666666</v>
      </c>
      <c r="L35">
        <v>1</v>
      </c>
    </row>
    <row r="36" spans="1:8" ht="12.75">
      <c r="A36" s="2">
        <f ca="1" t="shared" si="0"/>
        <v>1</v>
      </c>
      <c r="B36" s="2">
        <f ca="1" t="shared" si="1"/>
        <v>0</v>
      </c>
      <c r="C36" s="71" t="str">
        <f ca="1">INDEX(A$61:B$66,INT(1+6*RAND()),INT(1+B36))</f>
        <v>Pierre</v>
      </c>
      <c r="D36" s="42" t="str">
        <f t="shared" si="3"/>
        <v>G</v>
      </c>
      <c r="E36" s="19">
        <f ca="1" t="shared" si="6"/>
        <v>17</v>
      </c>
      <c r="F36" s="19">
        <f ca="1" t="shared" si="4"/>
        <v>13</v>
      </c>
      <c r="G36" s="19">
        <f ca="1" t="shared" si="4"/>
        <v>10</v>
      </c>
      <c r="H36" s="43">
        <f>AVERAGE(E36:G36)</f>
        <v>13.333333333333334</v>
      </c>
    </row>
    <row r="37" spans="1:8" ht="12.75">
      <c r="A37" s="2">
        <f ca="1" t="shared" si="0"/>
        <v>0</v>
      </c>
      <c r="B37" s="2">
        <f ca="1" t="shared" si="1"/>
        <v>0</v>
      </c>
      <c r="C37" s="71" t="str">
        <f aca="true" ca="1" t="shared" si="7" ref="C37:C43">INDEX(A$61:B$66,INT(1+6*RAND()),INT(1+B37))</f>
        <v>Alain</v>
      </c>
      <c r="D37" s="42" t="str">
        <f t="shared" si="3"/>
        <v>G</v>
      </c>
      <c r="E37" s="19">
        <f ca="1" t="shared" si="6"/>
        <v>14</v>
      </c>
      <c r="F37" s="19">
        <f ca="1" t="shared" si="4"/>
        <v>12</v>
      </c>
      <c r="G37" s="19">
        <f ca="1" t="shared" si="4"/>
        <v>9</v>
      </c>
      <c r="H37" s="43">
        <f aca="true" t="shared" si="8" ref="H37:H43">AVERAGE(E37:G37)</f>
        <v>11.666666666666666</v>
      </c>
    </row>
    <row r="38" spans="1:8" ht="12.75">
      <c r="A38" s="2">
        <f ca="1" t="shared" si="0"/>
        <v>1</v>
      </c>
      <c r="B38" s="2">
        <f ca="1" t="shared" si="1"/>
        <v>1</v>
      </c>
      <c r="C38" s="71" t="str">
        <f ca="1" t="shared" si="7"/>
        <v>Audrey</v>
      </c>
      <c r="D38" s="42" t="str">
        <f t="shared" si="3"/>
        <v>F</v>
      </c>
      <c r="E38" s="19">
        <f ca="1" t="shared" si="6"/>
        <v>12</v>
      </c>
      <c r="F38" s="19">
        <f aca="true" ca="1" t="shared" si="9" ref="F38:G43">F$17+INT((F$18+1-F$17)*RAND())</f>
        <v>6</v>
      </c>
      <c r="G38" s="19">
        <f ca="1" t="shared" si="9"/>
        <v>11</v>
      </c>
      <c r="H38" s="43">
        <f t="shared" si="8"/>
        <v>9.666666666666666</v>
      </c>
    </row>
    <row r="39" spans="1:8" ht="12.75">
      <c r="A39" s="2">
        <f ca="1" t="shared" si="0"/>
        <v>2</v>
      </c>
      <c r="B39" s="2">
        <f ca="1" t="shared" si="1"/>
        <v>0</v>
      </c>
      <c r="C39" s="71" t="str">
        <f ca="1" t="shared" si="7"/>
        <v>Pierre</v>
      </c>
      <c r="D39" s="42" t="str">
        <f t="shared" si="3"/>
        <v>G</v>
      </c>
      <c r="E39" s="19">
        <f ca="1" t="shared" si="6"/>
        <v>11</v>
      </c>
      <c r="F39" s="19">
        <f ca="1" t="shared" si="9"/>
        <v>3</v>
      </c>
      <c r="G39" s="19">
        <f ca="1" t="shared" si="9"/>
        <v>9</v>
      </c>
      <c r="H39" s="43">
        <f t="shared" si="8"/>
        <v>7.666666666666667</v>
      </c>
    </row>
    <row r="40" spans="1:8" ht="12.75">
      <c r="A40" s="2">
        <f ca="1" t="shared" si="0"/>
        <v>2</v>
      </c>
      <c r="B40" s="2">
        <f ca="1" t="shared" si="1"/>
        <v>0</v>
      </c>
      <c r="C40" s="71" t="str">
        <f ca="1" t="shared" si="7"/>
        <v>Jacques</v>
      </c>
      <c r="D40" s="42" t="str">
        <f t="shared" si="3"/>
        <v>G</v>
      </c>
      <c r="E40" s="19">
        <f ca="1" t="shared" si="6"/>
        <v>8</v>
      </c>
      <c r="F40" s="19">
        <f ca="1" t="shared" si="9"/>
        <v>12</v>
      </c>
      <c r="G40" s="19">
        <f ca="1" t="shared" si="9"/>
        <v>14</v>
      </c>
      <c r="H40" s="43">
        <f t="shared" si="8"/>
        <v>11.333333333333334</v>
      </c>
    </row>
    <row r="41" spans="1:8" ht="12.75">
      <c r="A41" s="2">
        <f ca="1" t="shared" si="0"/>
        <v>0</v>
      </c>
      <c r="B41" s="2">
        <f ca="1" t="shared" si="1"/>
        <v>1</v>
      </c>
      <c r="C41" s="71" t="str">
        <f ca="1" t="shared" si="7"/>
        <v>Bernadette</v>
      </c>
      <c r="D41" s="42" t="str">
        <f t="shared" si="3"/>
        <v>F</v>
      </c>
      <c r="E41" s="19">
        <f ca="1" t="shared" si="6"/>
        <v>9</v>
      </c>
      <c r="F41" s="19">
        <f ca="1" t="shared" si="9"/>
        <v>4</v>
      </c>
      <c r="G41" s="19">
        <f ca="1" t="shared" si="9"/>
        <v>9</v>
      </c>
      <c r="H41" s="43">
        <f t="shared" si="8"/>
        <v>7.333333333333333</v>
      </c>
    </row>
    <row r="42" spans="1:8" ht="12.75">
      <c r="A42" s="2">
        <f ca="1" t="shared" si="0"/>
        <v>2</v>
      </c>
      <c r="B42" s="2">
        <f ca="1" t="shared" si="1"/>
        <v>1</v>
      </c>
      <c r="C42" s="71" t="str">
        <f ca="1" t="shared" si="7"/>
        <v>Barbara</v>
      </c>
      <c r="D42" s="42" t="str">
        <f t="shared" si="3"/>
        <v>F</v>
      </c>
      <c r="E42" s="19">
        <f ca="1" t="shared" si="6"/>
        <v>17</v>
      </c>
      <c r="F42" s="19">
        <f ca="1" t="shared" si="9"/>
        <v>14</v>
      </c>
      <c r="G42" s="19">
        <f ca="1" t="shared" si="9"/>
        <v>14</v>
      </c>
      <c r="H42" s="43">
        <f t="shared" si="8"/>
        <v>15</v>
      </c>
    </row>
    <row r="43" spans="1:8" ht="13.5" thickBot="1">
      <c r="A43" s="2">
        <f ca="1" t="shared" si="0"/>
        <v>2</v>
      </c>
      <c r="B43" s="2">
        <f ca="1" t="shared" si="1"/>
        <v>0</v>
      </c>
      <c r="C43" s="72" t="str">
        <f ca="1" t="shared" si="7"/>
        <v>Jacques</v>
      </c>
      <c r="D43" s="44" t="str">
        <f t="shared" si="3"/>
        <v>G</v>
      </c>
      <c r="E43" s="20">
        <f ca="1" t="shared" si="6"/>
        <v>9</v>
      </c>
      <c r="F43" s="20">
        <f ca="1" t="shared" si="9"/>
        <v>9</v>
      </c>
      <c r="G43" s="20">
        <f ca="1" t="shared" si="9"/>
        <v>11</v>
      </c>
      <c r="H43" s="45">
        <f t="shared" si="8"/>
        <v>9.666666666666666</v>
      </c>
    </row>
    <row r="44" spans="3:8" ht="12.75">
      <c r="C44" s="37" t="s">
        <v>246</v>
      </c>
      <c r="D44" s="67"/>
      <c r="E44" s="68">
        <f>AVERAGE(E20:E43)</f>
        <v>11.333333333333334</v>
      </c>
      <c r="F44" s="68">
        <f>AVERAGE(F20:F43)</f>
        <v>6.916666666666667</v>
      </c>
      <c r="G44" s="68">
        <f>AVERAGE(G20:G43)</f>
        <v>12.208333333333334</v>
      </c>
      <c r="H44" s="69">
        <f>AVERAGE(H20:H43)</f>
        <v>10.152777777777777</v>
      </c>
    </row>
    <row r="45" spans="3:8" ht="12.75">
      <c r="C45" s="8" t="s">
        <v>261</v>
      </c>
      <c r="D45" s="34"/>
      <c r="E45" s="36">
        <f>MIN(E20:E43)</f>
        <v>4</v>
      </c>
      <c r="F45" s="36">
        <f>MIN(F20:F43)</f>
        <v>2</v>
      </c>
      <c r="G45" s="36">
        <f>MIN(G20:G43)</f>
        <v>7</v>
      </c>
      <c r="H45" s="43">
        <f>MIN(H20:H43)</f>
        <v>4.666666666666667</v>
      </c>
    </row>
    <row r="46" spans="3:8" ht="13.5" thickBot="1">
      <c r="C46" s="10" t="s">
        <v>262</v>
      </c>
      <c r="D46" s="38"/>
      <c r="E46" s="20">
        <f>MAX(E20:E43)</f>
        <v>18</v>
      </c>
      <c r="F46" s="20">
        <f>MAX(F20:F43)</f>
        <v>14</v>
      </c>
      <c r="G46" s="20">
        <f>MAX(G20:G43)</f>
        <v>17</v>
      </c>
      <c r="H46" s="45">
        <f>MAX(H20:H43)</f>
        <v>15.333333333333334</v>
      </c>
    </row>
    <row r="47" ht="12.75">
      <c r="H47" s="33">
        <f>AVERAGE(E44:G44)</f>
        <v>10.152777777777779</v>
      </c>
    </row>
    <row r="60" spans="1:2" ht="12.75">
      <c r="A60" t="s">
        <v>241</v>
      </c>
      <c r="B60" t="s">
        <v>241</v>
      </c>
    </row>
    <row r="61" spans="1:2" ht="12.75">
      <c r="A61" t="s">
        <v>215</v>
      </c>
      <c r="B61" t="s">
        <v>236</v>
      </c>
    </row>
    <row r="62" spans="1:2" ht="12.75">
      <c r="A62" t="s">
        <v>218</v>
      </c>
      <c r="B62" t="s">
        <v>230</v>
      </c>
    </row>
    <row r="63" spans="1:2" ht="12.75">
      <c r="A63" t="s">
        <v>233</v>
      </c>
      <c r="B63" t="s">
        <v>237</v>
      </c>
    </row>
    <row r="64" spans="1:2" ht="12.75">
      <c r="A64" t="s">
        <v>216</v>
      </c>
      <c r="B64" t="s">
        <v>238</v>
      </c>
    </row>
    <row r="65" spans="1:2" ht="12.75">
      <c r="A65" t="s">
        <v>234</v>
      </c>
      <c r="B65" t="s">
        <v>239</v>
      </c>
    </row>
    <row r="66" spans="1:2" ht="12.75">
      <c r="A66" t="s">
        <v>235</v>
      </c>
      <c r="B66" t="s">
        <v>240</v>
      </c>
    </row>
  </sheetData>
  <printOptions/>
  <pageMargins left="0.75" right="0.75" top="1" bottom="1" header="0.4921259845" footer="0.492125984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3"/>
  <dimension ref="A1:J52"/>
  <sheetViews>
    <sheetView workbookViewId="0" topLeftCell="A1">
      <selection activeCell="K27" sqref="K27"/>
    </sheetView>
  </sheetViews>
  <sheetFormatPr defaultColWidth="11.421875" defaultRowHeight="12.75"/>
  <cols>
    <col min="1" max="1" width="14.28125" style="0" bestFit="1" customWidth="1"/>
    <col min="2" max="8" width="13.57421875" style="0" bestFit="1" customWidth="1"/>
    <col min="9" max="9" width="13.57421875" style="0" customWidth="1"/>
    <col min="10" max="10" width="5.00390625" style="0" customWidth="1"/>
    <col min="11" max="16" width="13.57421875" style="0" customWidth="1"/>
    <col min="17" max="18" width="13.57421875" style="0" bestFit="1" customWidth="1"/>
    <col min="19" max="20" width="5.00390625" style="0" customWidth="1"/>
  </cols>
  <sheetData>
    <row r="1" spans="1:9" ht="13.5" thickBot="1">
      <c r="A1" s="13" t="s">
        <v>211</v>
      </c>
      <c r="B1" s="23" t="s">
        <v>212</v>
      </c>
      <c r="C1" s="23" t="s">
        <v>213</v>
      </c>
      <c r="D1" s="23" t="s">
        <v>214</v>
      </c>
      <c r="E1" s="23" t="s">
        <v>220</v>
      </c>
      <c r="F1" s="23" t="s">
        <v>220</v>
      </c>
      <c r="G1" s="23" t="s">
        <v>220</v>
      </c>
      <c r="H1" s="23" t="s">
        <v>251</v>
      </c>
      <c r="I1" s="24" t="s">
        <v>232</v>
      </c>
    </row>
    <row r="2" spans="1:9" ht="12.75">
      <c r="A2" s="37">
        <v>0.9719651775894587</v>
      </c>
      <c r="B2" s="40">
        <v>1</v>
      </c>
      <c r="C2" s="40" t="s">
        <v>255</v>
      </c>
      <c r="D2" s="40" t="s">
        <v>253</v>
      </c>
      <c r="E2" s="40" t="s">
        <v>216</v>
      </c>
      <c r="F2" s="40" t="s">
        <v>218</v>
      </c>
      <c r="G2" s="40" t="s">
        <v>217</v>
      </c>
      <c r="H2" s="40" t="s">
        <v>216</v>
      </c>
      <c r="I2" s="76">
        <v>1990</v>
      </c>
    </row>
    <row r="3" spans="1:9" ht="12.75">
      <c r="A3" s="8">
        <v>0.8813361060735199</v>
      </c>
      <c r="B3" s="19">
        <v>1</v>
      </c>
      <c r="C3" s="19" t="s">
        <v>255</v>
      </c>
      <c r="D3" s="19" t="s">
        <v>256</v>
      </c>
      <c r="E3" s="19" t="s">
        <v>217</v>
      </c>
      <c r="F3" s="19" t="s">
        <v>216</v>
      </c>
      <c r="G3" s="21" t="s">
        <v>217</v>
      </c>
      <c r="H3" s="19" t="s">
        <v>218</v>
      </c>
      <c r="I3" s="22">
        <v>1990</v>
      </c>
    </row>
    <row r="4" spans="1:9" ht="12.75">
      <c r="A4" s="8">
        <v>0.8132247480385928</v>
      </c>
      <c r="B4" s="19">
        <v>2</v>
      </c>
      <c r="C4" s="19" t="s">
        <v>255</v>
      </c>
      <c r="D4" s="19" t="s">
        <v>256</v>
      </c>
      <c r="E4" s="19" t="s">
        <v>217</v>
      </c>
      <c r="F4" s="19" t="s">
        <v>218</v>
      </c>
      <c r="G4" s="21" t="s">
        <v>216</v>
      </c>
      <c r="H4" s="19" t="s">
        <v>217</v>
      </c>
      <c r="I4" s="22">
        <v>1985</v>
      </c>
    </row>
    <row r="5" spans="1:9" ht="12.75">
      <c r="A5" s="8">
        <v>0.891577487019819</v>
      </c>
      <c r="B5" s="19">
        <v>1</v>
      </c>
      <c r="C5" s="19" t="s">
        <v>255</v>
      </c>
      <c r="D5" s="19" t="s">
        <v>256</v>
      </c>
      <c r="E5" s="19" t="s">
        <v>217</v>
      </c>
      <c r="F5" s="19" t="s">
        <v>216</v>
      </c>
      <c r="G5" s="21" t="s">
        <v>217</v>
      </c>
      <c r="H5" s="19" t="s">
        <v>231</v>
      </c>
      <c r="I5" s="22">
        <v>1981</v>
      </c>
    </row>
    <row r="6" spans="1:9" ht="12.75">
      <c r="A6" s="8">
        <v>0.3938270216422186</v>
      </c>
      <c r="B6" s="19">
        <v>1</v>
      </c>
      <c r="C6" s="19" t="s">
        <v>260</v>
      </c>
      <c r="D6" s="19" t="s">
        <v>259</v>
      </c>
      <c r="E6" s="19" t="s">
        <v>218</v>
      </c>
      <c r="F6" s="19" t="s">
        <v>216</v>
      </c>
      <c r="G6" s="21" t="s">
        <v>217</v>
      </c>
      <c r="H6" s="19" t="s">
        <v>215</v>
      </c>
      <c r="I6" s="22">
        <v>1990</v>
      </c>
    </row>
    <row r="7" spans="1:9" ht="12.75">
      <c r="A7" s="8">
        <v>0.9865065482289783</v>
      </c>
      <c r="B7" s="19">
        <v>2</v>
      </c>
      <c r="C7" s="19" t="s">
        <v>260</v>
      </c>
      <c r="D7" s="19" t="s">
        <v>256</v>
      </c>
      <c r="E7" s="19" t="s">
        <v>215</v>
      </c>
      <c r="F7" s="19" t="s">
        <v>218</v>
      </c>
      <c r="G7" s="21" t="s">
        <v>216</v>
      </c>
      <c r="H7" s="19" t="s">
        <v>231</v>
      </c>
      <c r="I7" s="22">
        <v>1986</v>
      </c>
    </row>
    <row r="8" spans="1:9" ht="12.75">
      <c r="A8" s="8">
        <v>0.6921371567960746</v>
      </c>
      <c r="B8" s="19">
        <v>2</v>
      </c>
      <c r="C8" s="19" t="s">
        <v>255</v>
      </c>
      <c r="D8" s="19" t="s">
        <v>259</v>
      </c>
      <c r="E8" s="19" t="s">
        <v>215</v>
      </c>
      <c r="F8" s="19" t="s">
        <v>218</v>
      </c>
      <c r="G8" s="21" t="s">
        <v>216</v>
      </c>
      <c r="H8" s="19" t="s">
        <v>229</v>
      </c>
      <c r="I8" s="22">
        <v>1987</v>
      </c>
    </row>
    <row r="9" spans="1:9" ht="12.75">
      <c r="A9" s="8">
        <v>0.6903438942483593</v>
      </c>
      <c r="B9" s="19">
        <v>1</v>
      </c>
      <c r="C9" s="19" t="s">
        <v>260</v>
      </c>
      <c r="D9" s="19" t="s">
        <v>259</v>
      </c>
      <c r="E9" s="19" t="s">
        <v>216</v>
      </c>
      <c r="F9" s="19" t="s">
        <v>215</v>
      </c>
      <c r="G9" s="21" t="s">
        <v>217</v>
      </c>
      <c r="H9" s="19" t="s">
        <v>231</v>
      </c>
      <c r="I9" s="22">
        <v>1981</v>
      </c>
    </row>
    <row r="10" spans="1:9" ht="12.75">
      <c r="A10" s="8">
        <v>0.07871241313659727</v>
      </c>
      <c r="B10" s="19">
        <v>1</v>
      </c>
      <c r="C10" s="19" t="s">
        <v>254</v>
      </c>
      <c r="D10" s="19" t="s">
        <v>253</v>
      </c>
      <c r="E10" s="19" t="s">
        <v>215</v>
      </c>
      <c r="F10" s="19" t="s">
        <v>215</v>
      </c>
      <c r="G10" s="21" t="s">
        <v>217</v>
      </c>
      <c r="H10" s="19" t="s">
        <v>215</v>
      </c>
      <c r="I10" s="22">
        <v>1983</v>
      </c>
    </row>
    <row r="11" spans="1:9" ht="12.75">
      <c r="A11" s="8">
        <v>0.24593641452178988</v>
      </c>
      <c r="B11" s="19">
        <v>1</v>
      </c>
      <c r="C11" s="19" t="s">
        <v>254</v>
      </c>
      <c r="D11" s="19" t="s">
        <v>253</v>
      </c>
      <c r="E11" s="19" t="s">
        <v>217</v>
      </c>
      <c r="F11" s="19" t="s">
        <v>218</v>
      </c>
      <c r="G11" s="21" t="s">
        <v>217</v>
      </c>
      <c r="H11" s="19" t="s">
        <v>216</v>
      </c>
      <c r="I11" s="22">
        <v>1981</v>
      </c>
    </row>
    <row r="12" spans="1:9" ht="12.75">
      <c r="A12" s="8">
        <v>0.552854018498423</v>
      </c>
      <c r="B12" s="19">
        <v>2</v>
      </c>
      <c r="C12" s="19" t="s">
        <v>254</v>
      </c>
      <c r="D12" s="19" t="s">
        <v>256</v>
      </c>
      <c r="E12" s="19" t="s">
        <v>215</v>
      </c>
      <c r="F12" s="19" t="s">
        <v>218</v>
      </c>
      <c r="G12" s="21" t="s">
        <v>216</v>
      </c>
      <c r="H12" s="19" t="s">
        <v>219</v>
      </c>
      <c r="I12" s="22">
        <v>1989</v>
      </c>
    </row>
    <row r="13" spans="1:9" ht="12.75">
      <c r="A13" s="8">
        <v>0.7906426730120097</v>
      </c>
      <c r="B13" s="19">
        <v>2</v>
      </c>
      <c r="C13" s="19" t="s">
        <v>260</v>
      </c>
      <c r="D13" s="19" t="s">
        <v>259</v>
      </c>
      <c r="E13" s="19" t="s">
        <v>217</v>
      </c>
      <c r="F13" s="19" t="s">
        <v>215</v>
      </c>
      <c r="G13" s="21" t="s">
        <v>216</v>
      </c>
      <c r="H13" s="19" t="s">
        <v>218</v>
      </c>
      <c r="I13" s="22">
        <v>1988</v>
      </c>
    </row>
    <row r="14" spans="1:9" ht="12.75">
      <c r="A14" s="8">
        <v>0.11301865094770136</v>
      </c>
      <c r="B14" s="19">
        <v>0</v>
      </c>
      <c r="C14" s="19" t="s">
        <v>260</v>
      </c>
      <c r="D14" s="19" t="s">
        <v>259</v>
      </c>
      <c r="E14" s="19" t="s">
        <v>216</v>
      </c>
      <c r="F14" s="19" t="s">
        <v>216</v>
      </c>
      <c r="G14" s="21" t="s">
        <v>218</v>
      </c>
      <c r="H14" s="19" t="s">
        <v>219</v>
      </c>
      <c r="I14" s="22">
        <v>1986</v>
      </c>
    </row>
    <row r="15" spans="1:9" ht="12.75">
      <c r="A15" s="8">
        <v>0.16749795737505768</v>
      </c>
      <c r="B15" s="19">
        <v>2</v>
      </c>
      <c r="C15" s="19" t="s">
        <v>260</v>
      </c>
      <c r="D15" s="19" t="s">
        <v>256</v>
      </c>
      <c r="E15" s="19" t="s">
        <v>217</v>
      </c>
      <c r="F15" s="19" t="s">
        <v>216</v>
      </c>
      <c r="G15" s="21" t="s">
        <v>216</v>
      </c>
      <c r="H15" s="19" t="s">
        <v>219</v>
      </c>
      <c r="I15" s="22">
        <v>1988</v>
      </c>
    </row>
    <row r="16" spans="1:9" ht="12.75">
      <c r="A16" s="8">
        <v>0.2087663804414972</v>
      </c>
      <c r="B16" s="19">
        <v>2</v>
      </c>
      <c r="C16" s="19" t="s">
        <v>254</v>
      </c>
      <c r="D16" s="19" t="s">
        <v>256</v>
      </c>
      <c r="E16" s="19" t="s">
        <v>216</v>
      </c>
      <c r="F16" s="19" t="s">
        <v>216</v>
      </c>
      <c r="G16" s="21" t="s">
        <v>216</v>
      </c>
      <c r="H16" s="19" t="s">
        <v>230</v>
      </c>
      <c r="I16" s="22">
        <v>1983</v>
      </c>
    </row>
    <row r="17" spans="1:9" ht="12.75">
      <c r="A17" s="8">
        <v>0.505949315944014</v>
      </c>
      <c r="B17" s="19">
        <v>2</v>
      </c>
      <c r="C17" s="19" t="s">
        <v>260</v>
      </c>
      <c r="D17" s="19" t="s">
        <v>256</v>
      </c>
      <c r="E17" s="19" t="s">
        <v>215</v>
      </c>
      <c r="F17" s="19" t="s">
        <v>215</v>
      </c>
      <c r="G17" s="21" t="s">
        <v>216</v>
      </c>
      <c r="H17" s="19" t="s">
        <v>217</v>
      </c>
      <c r="I17" s="22">
        <v>1983</v>
      </c>
    </row>
    <row r="18" spans="1:9" ht="12.75">
      <c r="A18" s="8">
        <v>0.1395588861619279</v>
      </c>
      <c r="B18" s="19">
        <v>2</v>
      </c>
      <c r="C18" s="19" t="s">
        <v>254</v>
      </c>
      <c r="D18" s="19" t="s">
        <v>259</v>
      </c>
      <c r="E18" s="19" t="s">
        <v>216</v>
      </c>
      <c r="F18" s="19" t="s">
        <v>215</v>
      </c>
      <c r="G18" s="21" t="s">
        <v>216</v>
      </c>
      <c r="H18" s="19" t="s">
        <v>230</v>
      </c>
      <c r="I18" s="22">
        <v>1985</v>
      </c>
    </row>
    <row r="19" spans="1:9" ht="12.75">
      <c r="A19" s="8">
        <v>0.8191479962939907</v>
      </c>
      <c r="B19" s="19">
        <v>0</v>
      </c>
      <c r="C19" s="19" t="s">
        <v>255</v>
      </c>
      <c r="D19" s="19" t="s">
        <v>256</v>
      </c>
      <c r="E19" s="19" t="s">
        <v>218</v>
      </c>
      <c r="F19" s="19" t="s">
        <v>217</v>
      </c>
      <c r="G19" s="21" t="s">
        <v>218</v>
      </c>
      <c r="H19" s="19" t="s">
        <v>230</v>
      </c>
      <c r="I19" s="22">
        <v>1988</v>
      </c>
    </row>
    <row r="20" spans="1:9" ht="12.75">
      <c r="A20" s="8">
        <v>0.06379860328276266</v>
      </c>
      <c r="B20" s="19">
        <v>2</v>
      </c>
      <c r="C20" s="19" t="s">
        <v>260</v>
      </c>
      <c r="D20" s="19" t="s">
        <v>259</v>
      </c>
      <c r="E20" s="19" t="s">
        <v>215</v>
      </c>
      <c r="F20" s="19" t="s">
        <v>218</v>
      </c>
      <c r="G20" s="21" t="s">
        <v>216</v>
      </c>
      <c r="H20" s="19" t="s">
        <v>230</v>
      </c>
      <c r="I20" s="22">
        <v>1984</v>
      </c>
    </row>
    <row r="21" spans="1:9" ht="12.75">
      <c r="A21" s="8">
        <v>0.7774098400120437</v>
      </c>
      <c r="B21" s="19">
        <v>1</v>
      </c>
      <c r="C21" s="19" t="s">
        <v>255</v>
      </c>
      <c r="D21" s="19" t="s">
        <v>259</v>
      </c>
      <c r="E21" s="19" t="s">
        <v>217</v>
      </c>
      <c r="F21" s="19" t="s">
        <v>216</v>
      </c>
      <c r="G21" s="21" t="s">
        <v>217</v>
      </c>
      <c r="H21" s="19" t="s">
        <v>217</v>
      </c>
      <c r="I21" s="22">
        <v>1982</v>
      </c>
    </row>
    <row r="22" spans="1:9" ht="12.75">
      <c r="A22" s="8">
        <v>0.15336575828135413</v>
      </c>
      <c r="B22" s="19">
        <v>1</v>
      </c>
      <c r="C22" s="19" t="s">
        <v>260</v>
      </c>
      <c r="D22" s="19" t="s">
        <v>259</v>
      </c>
      <c r="E22" s="19" t="s">
        <v>216</v>
      </c>
      <c r="F22" s="19" t="s">
        <v>217</v>
      </c>
      <c r="G22" s="21" t="s">
        <v>217</v>
      </c>
      <c r="H22" s="19" t="s">
        <v>217</v>
      </c>
      <c r="I22" s="22">
        <v>1987</v>
      </c>
    </row>
    <row r="23" spans="1:9" ht="12.75">
      <c r="A23" s="8">
        <v>0.4164390811788652</v>
      </c>
      <c r="B23" s="19">
        <v>1</v>
      </c>
      <c r="C23" s="19" t="s">
        <v>254</v>
      </c>
      <c r="D23" s="19" t="s">
        <v>253</v>
      </c>
      <c r="E23" s="19" t="s">
        <v>218</v>
      </c>
      <c r="F23" s="19" t="s">
        <v>215</v>
      </c>
      <c r="G23" s="21" t="s">
        <v>217</v>
      </c>
      <c r="H23" s="19" t="s">
        <v>229</v>
      </c>
      <c r="I23" s="22">
        <v>1980</v>
      </c>
    </row>
    <row r="24" spans="1:9" ht="12.75">
      <c r="A24" s="8">
        <v>0.05954325763502277</v>
      </c>
      <c r="B24" s="19">
        <v>1</v>
      </c>
      <c r="C24" s="19" t="s">
        <v>254</v>
      </c>
      <c r="D24" s="19" t="s">
        <v>253</v>
      </c>
      <c r="E24" s="19" t="s">
        <v>217</v>
      </c>
      <c r="F24" s="19" t="s">
        <v>218</v>
      </c>
      <c r="G24" s="21" t="s">
        <v>217</v>
      </c>
      <c r="H24" s="19" t="s">
        <v>217</v>
      </c>
      <c r="I24" s="22">
        <v>1980</v>
      </c>
    </row>
    <row r="25" spans="1:9" ht="12.75">
      <c r="A25" s="8">
        <v>0.9856602335586506</v>
      </c>
      <c r="B25" s="19">
        <v>2</v>
      </c>
      <c r="C25" s="19" t="s">
        <v>254</v>
      </c>
      <c r="D25" s="19" t="s">
        <v>253</v>
      </c>
      <c r="E25" s="19" t="s">
        <v>216</v>
      </c>
      <c r="F25" s="19" t="s">
        <v>218</v>
      </c>
      <c r="G25" s="21" t="s">
        <v>216</v>
      </c>
      <c r="H25" s="19" t="s">
        <v>229</v>
      </c>
      <c r="I25" s="22">
        <v>1987</v>
      </c>
    </row>
    <row r="26" spans="1:9" ht="12.75">
      <c r="A26" s="8">
        <v>0.3804807795077636</v>
      </c>
      <c r="B26" s="19">
        <v>2</v>
      </c>
      <c r="C26" s="19" t="s">
        <v>254</v>
      </c>
      <c r="D26" s="19" t="s">
        <v>253</v>
      </c>
      <c r="E26" s="19" t="s">
        <v>215</v>
      </c>
      <c r="F26" s="19" t="s">
        <v>218</v>
      </c>
      <c r="G26" s="21" t="s">
        <v>216</v>
      </c>
      <c r="H26" s="19" t="s">
        <v>230</v>
      </c>
      <c r="I26" s="22">
        <v>1984</v>
      </c>
    </row>
    <row r="27" spans="1:9" ht="12.75">
      <c r="A27" s="8">
        <v>0.9130625457463168</v>
      </c>
      <c r="B27" s="19">
        <v>2</v>
      </c>
      <c r="C27" s="19" t="s">
        <v>254</v>
      </c>
      <c r="D27" s="19" t="s">
        <v>256</v>
      </c>
      <c r="E27" s="19" t="s">
        <v>218</v>
      </c>
      <c r="F27" s="19" t="s">
        <v>218</v>
      </c>
      <c r="G27" s="21" t="s">
        <v>216</v>
      </c>
      <c r="H27" s="19" t="s">
        <v>216</v>
      </c>
      <c r="I27" s="22">
        <v>1980</v>
      </c>
    </row>
    <row r="28" spans="1:9" ht="12.75">
      <c r="A28" s="8">
        <v>0.3985887745777328</v>
      </c>
      <c r="B28" s="19">
        <v>1</v>
      </c>
      <c r="C28" s="19" t="s">
        <v>254</v>
      </c>
      <c r="D28" s="19" t="s">
        <v>256</v>
      </c>
      <c r="E28" s="19" t="s">
        <v>218</v>
      </c>
      <c r="F28" s="19" t="s">
        <v>217</v>
      </c>
      <c r="G28" s="21" t="s">
        <v>217</v>
      </c>
      <c r="H28" s="19" t="s">
        <v>229</v>
      </c>
      <c r="I28" s="22">
        <v>1984</v>
      </c>
    </row>
    <row r="29" spans="1:9" ht="12.75">
      <c r="A29" s="8">
        <v>0.7516821279136823</v>
      </c>
      <c r="B29" s="19">
        <v>2</v>
      </c>
      <c r="C29" s="19" t="s">
        <v>260</v>
      </c>
      <c r="D29" s="19" t="s">
        <v>259</v>
      </c>
      <c r="E29" s="19" t="s">
        <v>218</v>
      </c>
      <c r="F29" s="19" t="s">
        <v>217</v>
      </c>
      <c r="G29" s="21" t="s">
        <v>216</v>
      </c>
      <c r="H29" s="19" t="s">
        <v>229</v>
      </c>
      <c r="I29" s="22">
        <v>1987</v>
      </c>
    </row>
    <row r="30" spans="1:9" ht="12.75">
      <c r="A30" s="8">
        <v>0.48150524027361463</v>
      </c>
      <c r="B30" s="19">
        <v>1</v>
      </c>
      <c r="C30" s="19" t="s">
        <v>255</v>
      </c>
      <c r="D30" s="19" t="s">
        <v>256</v>
      </c>
      <c r="E30" s="19" t="s">
        <v>215</v>
      </c>
      <c r="F30" s="19" t="s">
        <v>217</v>
      </c>
      <c r="G30" s="21" t="s">
        <v>217</v>
      </c>
      <c r="H30" s="19" t="s">
        <v>215</v>
      </c>
      <c r="I30" s="22">
        <v>1985</v>
      </c>
    </row>
    <row r="31" spans="1:9" ht="12.75">
      <c r="A31" s="8">
        <v>0.07429172716930044</v>
      </c>
      <c r="B31" s="19">
        <v>1</v>
      </c>
      <c r="C31" s="19" t="s">
        <v>260</v>
      </c>
      <c r="D31" s="19" t="s">
        <v>259</v>
      </c>
      <c r="E31" s="19" t="s">
        <v>216</v>
      </c>
      <c r="F31" s="19" t="s">
        <v>216</v>
      </c>
      <c r="G31" s="21" t="s">
        <v>217</v>
      </c>
      <c r="H31" s="19" t="s">
        <v>230</v>
      </c>
      <c r="I31" s="22">
        <v>1989</v>
      </c>
    </row>
    <row r="32" spans="1:9" ht="12.75">
      <c r="A32" s="8">
        <v>0.8303795296995882</v>
      </c>
      <c r="B32" s="19">
        <v>1</v>
      </c>
      <c r="C32" s="19" t="s">
        <v>254</v>
      </c>
      <c r="D32" s="19" t="s">
        <v>253</v>
      </c>
      <c r="E32" s="19" t="s">
        <v>216</v>
      </c>
      <c r="F32" s="19" t="s">
        <v>216</v>
      </c>
      <c r="G32" s="21" t="s">
        <v>217</v>
      </c>
      <c r="H32" s="19" t="s">
        <v>217</v>
      </c>
      <c r="I32" s="22">
        <v>1984</v>
      </c>
    </row>
    <row r="33" spans="1:9" ht="12.75">
      <c r="A33" s="8">
        <v>0.36868817965542</v>
      </c>
      <c r="B33" s="19">
        <v>1</v>
      </c>
      <c r="C33" s="19" t="s">
        <v>255</v>
      </c>
      <c r="D33" s="19" t="s">
        <v>253</v>
      </c>
      <c r="E33" s="19" t="s">
        <v>216</v>
      </c>
      <c r="F33" s="19" t="s">
        <v>216</v>
      </c>
      <c r="G33" s="21" t="s">
        <v>217</v>
      </c>
      <c r="H33" s="19" t="s">
        <v>231</v>
      </c>
      <c r="I33" s="22">
        <v>1983</v>
      </c>
    </row>
    <row r="34" spans="1:9" ht="12.75">
      <c r="A34" s="8">
        <v>0.09793939587982803</v>
      </c>
      <c r="B34" s="19">
        <v>0</v>
      </c>
      <c r="C34" s="19" t="s">
        <v>254</v>
      </c>
      <c r="D34" s="19" t="s">
        <v>259</v>
      </c>
      <c r="E34" s="19" t="s">
        <v>217</v>
      </c>
      <c r="F34" s="19" t="s">
        <v>217</v>
      </c>
      <c r="G34" s="21" t="s">
        <v>218</v>
      </c>
      <c r="H34" s="19" t="s">
        <v>229</v>
      </c>
      <c r="I34" s="22">
        <v>1990</v>
      </c>
    </row>
    <row r="35" spans="1:9" ht="12.75">
      <c r="A35" s="8">
        <v>0.07413393579106703</v>
      </c>
      <c r="B35" s="19">
        <v>2</v>
      </c>
      <c r="C35" s="19" t="s">
        <v>255</v>
      </c>
      <c r="D35" s="19" t="s">
        <v>259</v>
      </c>
      <c r="E35" s="19" t="s">
        <v>215</v>
      </c>
      <c r="F35" s="19" t="s">
        <v>217</v>
      </c>
      <c r="G35" s="21" t="s">
        <v>216</v>
      </c>
      <c r="H35" s="19" t="s">
        <v>231</v>
      </c>
      <c r="I35" s="22">
        <v>1983</v>
      </c>
    </row>
    <row r="36" spans="1:9" ht="13.5" thickBot="1">
      <c r="A36" s="10">
        <v>0.28071040406929526</v>
      </c>
      <c r="B36" s="20">
        <v>1</v>
      </c>
      <c r="C36" s="20" t="s">
        <v>260</v>
      </c>
      <c r="D36" s="20" t="s">
        <v>253</v>
      </c>
      <c r="E36" s="20" t="s">
        <v>216</v>
      </c>
      <c r="F36" s="20" t="s">
        <v>217</v>
      </c>
      <c r="G36" s="20" t="s">
        <v>217</v>
      </c>
      <c r="H36" s="20" t="s">
        <v>219</v>
      </c>
      <c r="I36" s="77">
        <v>1981</v>
      </c>
    </row>
    <row r="39" spans="1:10" ht="12.75">
      <c r="A39" s="25" t="s">
        <v>277</v>
      </c>
      <c r="B39" s="25" t="s">
        <v>251</v>
      </c>
      <c r="C39" s="26"/>
      <c r="D39" s="26"/>
      <c r="E39" s="26"/>
      <c r="F39" s="26"/>
      <c r="G39" s="26"/>
      <c r="H39" s="26"/>
      <c r="I39" s="26"/>
      <c r="J39" s="27"/>
    </row>
    <row r="40" spans="1:10" ht="12.75">
      <c r="A40" s="25" t="s">
        <v>232</v>
      </c>
      <c r="B40" s="28" t="s">
        <v>216</v>
      </c>
      <c r="C40" s="29" t="s">
        <v>215</v>
      </c>
      <c r="D40" s="29" t="s">
        <v>219</v>
      </c>
      <c r="E40" s="29" t="s">
        <v>231</v>
      </c>
      <c r="F40" s="29" t="s">
        <v>229</v>
      </c>
      <c r="G40" s="29" t="s">
        <v>217</v>
      </c>
      <c r="H40" s="29" t="s">
        <v>218</v>
      </c>
      <c r="I40" s="29" t="s">
        <v>230</v>
      </c>
      <c r="J40" s="30" t="s">
        <v>257</v>
      </c>
    </row>
    <row r="41" spans="1:10" ht="12.75">
      <c r="A41" s="28">
        <v>1989</v>
      </c>
      <c r="B41" s="58"/>
      <c r="C41" s="59"/>
      <c r="D41" s="59">
        <v>1</v>
      </c>
      <c r="E41" s="59"/>
      <c r="F41" s="59"/>
      <c r="G41" s="59"/>
      <c r="H41" s="59"/>
      <c r="I41" s="59">
        <v>1</v>
      </c>
      <c r="J41" s="60">
        <v>2</v>
      </c>
    </row>
    <row r="42" spans="1:10" ht="12.75">
      <c r="A42" s="31">
        <v>1990</v>
      </c>
      <c r="B42" s="61">
        <v>1</v>
      </c>
      <c r="C42" s="62">
        <v>1</v>
      </c>
      <c r="D42" s="62"/>
      <c r="E42" s="62"/>
      <c r="F42" s="62">
        <v>1</v>
      </c>
      <c r="G42" s="62"/>
      <c r="H42" s="62">
        <v>1</v>
      </c>
      <c r="I42" s="62"/>
      <c r="J42" s="63">
        <v>4</v>
      </c>
    </row>
    <row r="43" spans="1:10" ht="12.75">
      <c r="A43" s="31">
        <v>1985</v>
      </c>
      <c r="B43" s="61"/>
      <c r="C43" s="62">
        <v>1</v>
      </c>
      <c r="D43" s="62"/>
      <c r="E43" s="62"/>
      <c r="F43" s="62"/>
      <c r="G43" s="62">
        <v>1</v>
      </c>
      <c r="H43" s="62"/>
      <c r="I43" s="62">
        <v>1</v>
      </c>
      <c r="J43" s="63">
        <v>3</v>
      </c>
    </row>
    <row r="44" spans="1:10" ht="12.75">
      <c r="A44" s="31">
        <v>1981</v>
      </c>
      <c r="B44" s="61">
        <v>1</v>
      </c>
      <c r="C44" s="62"/>
      <c r="D44" s="62">
        <v>1</v>
      </c>
      <c r="E44" s="62">
        <v>2</v>
      </c>
      <c r="F44" s="62"/>
      <c r="G44" s="62"/>
      <c r="H44" s="62"/>
      <c r="I44" s="62"/>
      <c r="J44" s="63">
        <v>4</v>
      </c>
    </row>
    <row r="45" spans="1:10" ht="12.75">
      <c r="A45" s="31">
        <v>1986</v>
      </c>
      <c r="B45" s="61"/>
      <c r="C45" s="62"/>
      <c r="D45" s="62">
        <v>1</v>
      </c>
      <c r="E45" s="62">
        <v>1</v>
      </c>
      <c r="F45" s="62"/>
      <c r="G45" s="62"/>
      <c r="H45" s="62"/>
      <c r="I45" s="62"/>
      <c r="J45" s="63">
        <v>2</v>
      </c>
    </row>
    <row r="46" spans="1:10" ht="12.75">
      <c r="A46" s="31">
        <v>1987</v>
      </c>
      <c r="B46" s="61"/>
      <c r="C46" s="62"/>
      <c r="D46" s="62"/>
      <c r="E46" s="62"/>
      <c r="F46" s="62">
        <v>3</v>
      </c>
      <c r="G46" s="62">
        <v>1</v>
      </c>
      <c r="H46" s="62"/>
      <c r="I46" s="62"/>
      <c r="J46" s="63">
        <v>4</v>
      </c>
    </row>
    <row r="47" spans="1:10" ht="12.75">
      <c r="A47" s="31">
        <v>1983</v>
      </c>
      <c r="B47" s="61"/>
      <c r="C47" s="62">
        <v>1</v>
      </c>
      <c r="D47" s="62"/>
      <c r="E47" s="62">
        <v>2</v>
      </c>
      <c r="F47" s="62"/>
      <c r="G47" s="62">
        <v>1</v>
      </c>
      <c r="H47" s="62"/>
      <c r="I47" s="62">
        <v>1</v>
      </c>
      <c r="J47" s="63">
        <v>5</v>
      </c>
    </row>
    <row r="48" spans="1:10" ht="12.75">
      <c r="A48" s="31">
        <v>1988</v>
      </c>
      <c r="B48" s="61"/>
      <c r="C48" s="62"/>
      <c r="D48" s="62">
        <v>1</v>
      </c>
      <c r="E48" s="62"/>
      <c r="F48" s="62"/>
      <c r="G48" s="62"/>
      <c r="H48" s="62">
        <v>1</v>
      </c>
      <c r="I48" s="62">
        <v>1</v>
      </c>
      <c r="J48" s="63">
        <v>3</v>
      </c>
    </row>
    <row r="49" spans="1:10" ht="12.75">
      <c r="A49" s="31">
        <v>1984</v>
      </c>
      <c r="B49" s="61"/>
      <c r="C49" s="62"/>
      <c r="D49" s="62"/>
      <c r="E49" s="62"/>
      <c r="F49" s="62">
        <v>1</v>
      </c>
      <c r="G49" s="62">
        <v>1</v>
      </c>
      <c r="H49" s="62"/>
      <c r="I49" s="62">
        <v>2</v>
      </c>
      <c r="J49" s="63">
        <v>4</v>
      </c>
    </row>
    <row r="50" spans="1:10" ht="12.75">
      <c r="A50" s="31">
        <v>1982</v>
      </c>
      <c r="B50" s="61"/>
      <c r="C50" s="62"/>
      <c r="D50" s="62"/>
      <c r="E50" s="62"/>
      <c r="F50" s="62"/>
      <c r="G50" s="62">
        <v>1</v>
      </c>
      <c r="H50" s="62"/>
      <c r="I50" s="62"/>
      <c r="J50" s="63">
        <v>1</v>
      </c>
    </row>
    <row r="51" spans="1:10" ht="12.75">
      <c r="A51" s="31">
        <v>1980</v>
      </c>
      <c r="B51" s="61">
        <v>1</v>
      </c>
      <c r="C51" s="62"/>
      <c r="D51" s="62"/>
      <c r="E51" s="62"/>
      <c r="F51" s="62">
        <v>1</v>
      </c>
      <c r="G51" s="62">
        <v>1</v>
      </c>
      <c r="H51" s="62"/>
      <c r="I51" s="62"/>
      <c r="J51" s="63">
        <v>3</v>
      </c>
    </row>
    <row r="52" spans="1:10" ht="12.75">
      <c r="A52" s="32" t="s">
        <v>257</v>
      </c>
      <c r="B52" s="73">
        <v>3</v>
      </c>
      <c r="C52" s="74">
        <v>3</v>
      </c>
      <c r="D52" s="74">
        <v>4</v>
      </c>
      <c r="E52" s="74">
        <v>5</v>
      </c>
      <c r="F52" s="74">
        <v>6</v>
      </c>
      <c r="G52" s="74">
        <v>6</v>
      </c>
      <c r="H52" s="74">
        <v>2</v>
      </c>
      <c r="I52" s="74">
        <v>6</v>
      </c>
      <c r="J52" s="75">
        <v>35</v>
      </c>
    </row>
  </sheetData>
  <autoFilter ref="A1:I36"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4"/>
  <sheetViews>
    <sheetView workbookViewId="0" topLeftCell="A1">
      <selection activeCell="A35" sqref="A35"/>
    </sheetView>
  </sheetViews>
  <sheetFormatPr defaultColWidth="11.421875" defaultRowHeight="12.75"/>
  <sheetData>
    <row r="1" spans="2:3" ht="12.75">
      <c r="B1" t="s">
        <v>307</v>
      </c>
      <c r="C1" t="s">
        <v>306</v>
      </c>
    </row>
    <row r="2" spans="1:3" ht="12.75">
      <c r="A2" s="78" t="s">
        <v>278</v>
      </c>
      <c r="B2" s="78">
        <v>29</v>
      </c>
      <c r="C2" s="78">
        <v>11</v>
      </c>
    </row>
    <row r="3" spans="1:3" ht="12.75">
      <c r="A3" s="78" t="s">
        <v>279</v>
      </c>
      <c r="B3" s="78">
        <v>-2</v>
      </c>
      <c r="C3" s="78">
        <v>-11</v>
      </c>
    </row>
    <row r="4" spans="1:3" ht="12.75">
      <c r="A4" s="78" t="s">
        <v>280</v>
      </c>
      <c r="B4" s="78">
        <v>29</v>
      </c>
      <c r="C4" s="78">
        <v>20</v>
      </c>
    </row>
    <row r="5" spans="1:3" ht="12.75">
      <c r="A5" s="78" t="s">
        <v>281</v>
      </c>
      <c r="B5" s="78">
        <v>1</v>
      </c>
      <c r="C5" s="78">
        <v>-7</v>
      </c>
    </row>
    <row r="6" spans="1:3" ht="12.75">
      <c r="A6" s="78" t="s">
        <v>282</v>
      </c>
      <c r="B6" s="78">
        <v>-10</v>
      </c>
      <c r="C6" s="78">
        <v>-18</v>
      </c>
    </row>
    <row r="7" spans="1:3" ht="12.75">
      <c r="A7" s="78" t="s">
        <v>283</v>
      </c>
      <c r="B7" s="78">
        <v>-2</v>
      </c>
      <c r="C7" s="78">
        <v>-10</v>
      </c>
    </row>
    <row r="8" spans="1:3" ht="12.75">
      <c r="A8" s="78" t="s">
        <v>284</v>
      </c>
      <c r="B8" s="78">
        <v>15</v>
      </c>
      <c r="C8" s="78">
        <v>8</v>
      </c>
    </row>
    <row r="9" spans="1:3" ht="12.75">
      <c r="A9" s="78" t="s">
        <v>285</v>
      </c>
      <c r="B9" s="78">
        <v>-2</v>
      </c>
      <c r="C9" s="78">
        <v>-9</v>
      </c>
    </row>
    <row r="10" spans="1:3" ht="12.75">
      <c r="A10" s="78" t="s">
        <v>286</v>
      </c>
      <c r="B10" s="78">
        <v>-4</v>
      </c>
      <c r="C10" s="78">
        <v>-11</v>
      </c>
    </row>
    <row r="11" spans="1:3" ht="12.75">
      <c r="A11" s="78" t="s">
        <v>287</v>
      </c>
      <c r="B11" s="78">
        <v>-10</v>
      </c>
      <c r="C11" s="78">
        <v>-17</v>
      </c>
    </row>
    <row r="12" spans="1:3" ht="12.75">
      <c r="A12" s="78" t="s">
        <v>288</v>
      </c>
      <c r="B12" s="78">
        <v>-6</v>
      </c>
      <c r="C12" s="78">
        <v>-12</v>
      </c>
    </row>
    <row r="13" spans="1:3" ht="12.75">
      <c r="A13" s="78" t="s">
        <v>289</v>
      </c>
      <c r="B13" s="78">
        <v>29</v>
      </c>
      <c r="C13" s="78">
        <v>23</v>
      </c>
    </row>
    <row r="14" spans="1:3" ht="12.75">
      <c r="A14" s="78" t="s">
        <v>290</v>
      </c>
      <c r="B14" s="78">
        <v>4</v>
      </c>
      <c r="C14" s="78">
        <v>-1</v>
      </c>
    </row>
    <row r="15" spans="1:3" ht="12.75">
      <c r="A15" s="78" t="s">
        <v>291</v>
      </c>
      <c r="B15" s="78">
        <v>-2</v>
      </c>
      <c r="C15" s="78">
        <v>-7</v>
      </c>
    </row>
    <row r="16" spans="1:3" ht="12.75">
      <c r="A16" s="78" t="s">
        <v>292</v>
      </c>
      <c r="B16" s="78">
        <v>-7</v>
      </c>
      <c r="C16" s="78">
        <v>-12</v>
      </c>
    </row>
    <row r="17" spans="1:3" ht="12.75">
      <c r="A17" s="78" t="s">
        <v>293</v>
      </c>
      <c r="B17" s="78">
        <v>-6</v>
      </c>
      <c r="C17" s="78">
        <v>-11</v>
      </c>
    </row>
    <row r="18" spans="1:3" ht="12.75">
      <c r="A18" s="78" t="s">
        <v>294</v>
      </c>
      <c r="B18" s="78">
        <v>-6</v>
      </c>
      <c r="C18" s="78">
        <v>-10</v>
      </c>
    </row>
    <row r="19" spans="1:3" ht="12.75">
      <c r="A19" s="78" t="s">
        <v>295</v>
      </c>
      <c r="B19" s="78">
        <v>1</v>
      </c>
      <c r="C19" s="78">
        <v>-3</v>
      </c>
    </row>
    <row r="20" spans="1:3" ht="12.75">
      <c r="A20" s="78" t="s">
        <v>296</v>
      </c>
      <c r="B20" s="78">
        <v>-9</v>
      </c>
      <c r="C20" s="78">
        <v>-13</v>
      </c>
    </row>
    <row r="21" spans="1:3" ht="12.75">
      <c r="A21" s="78" t="s">
        <v>297</v>
      </c>
      <c r="B21" s="78">
        <v>2</v>
      </c>
      <c r="C21" s="78">
        <v>-2</v>
      </c>
    </row>
    <row r="22" spans="1:3" ht="12.75">
      <c r="A22" s="78" t="s">
        <v>298</v>
      </c>
      <c r="B22" s="78">
        <v>7</v>
      </c>
      <c r="C22" s="78">
        <v>3</v>
      </c>
    </row>
    <row r="23" spans="1:3" ht="12.75">
      <c r="A23" s="78" t="s">
        <v>299</v>
      </c>
      <c r="B23" s="78">
        <v>-7</v>
      </c>
      <c r="C23" s="78">
        <v>-11</v>
      </c>
    </row>
    <row r="24" spans="1:3" ht="12.75">
      <c r="A24" s="78" t="s">
        <v>300</v>
      </c>
      <c r="B24" s="78">
        <v>-3</v>
      </c>
      <c r="C24" s="78">
        <v>-6</v>
      </c>
    </row>
    <row r="25" spans="1:3" ht="12.75">
      <c r="A25" s="78" t="s">
        <v>301</v>
      </c>
      <c r="B25" s="78">
        <v>-4</v>
      </c>
      <c r="C25" s="78">
        <v>-7</v>
      </c>
    </row>
    <row r="26" spans="1:3" ht="12.75">
      <c r="A26" s="78" t="s">
        <v>302</v>
      </c>
      <c r="B26" s="78">
        <v>8</v>
      </c>
      <c r="C26" s="78">
        <v>6</v>
      </c>
    </row>
    <row r="27" spans="1:3" ht="12.75">
      <c r="A27" s="78" t="s">
        <v>303</v>
      </c>
      <c r="B27" s="78">
        <v>1</v>
      </c>
      <c r="C27" s="78">
        <v>-1</v>
      </c>
    </row>
    <row r="28" spans="1:3" ht="12.75">
      <c r="A28" s="78" t="s">
        <v>304</v>
      </c>
      <c r="B28" s="78">
        <v>7</v>
      </c>
      <c r="C28" s="78">
        <v>6</v>
      </c>
    </row>
    <row r="29" spans="1:3" ht="12.75">
      <c r="A29" s="78" t="s">
        <v>305</v>
      </c>
      <c r="B29" s="78">
        <v>-8</v>
      </c>
      <c r="C29" s="78">
        <v>-9</v>
      </c>
    </row>
    <row r="33" ht="12.75">
      <c r="A33" t="s">
        <v>308</v>
      </c>
    </row>
    <row r="34" ht="12.75">
      <c r="A34" t="s">
        <v>309</v>
      </c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5:J106"/>
  <sheetViews>
    <sheetView workbookViewId="0" topLeftCell="A1">
      <selection activeCell="G5" sqref="G5:J5"/>
    </sheetView>
  </sheetViews>
  <sheetFormatPr defaultColWidth="11.421875" defaultRowHeight="12.75"/>
  <cols>
    <col min="3" max="3" width="12.28125" style="0" bestFit="1" customWidth="1"/>
    <col min="7" max="7" width="4.00390625" style="0" bestFit="1" customWidth="1"/>
    <col min="8" max="8" width="22.7109375" style="0" bestFit="1" customWidth="1"/>
    <col min="9" max="9" width="21.57421875" style="0" bestFit="1" customWidth="1"/>
    <col min="10" max="10" width="9.140625" style="0" customWidth="1"/>
  </cols>
  <sheetData>
    <row r="5" spans="1:10" ht="12.75">
      <c r="A5" s="81" t="s">
        <v>310</v>
      </c>
      <c r="B5" s="81" t="s">
        <v>318</v>
      </c>
      <c r="G5" s="81" t="s">
        <v>205</v>
      </c>
      <c r="H5" s="81" t="s">
        <v>202</v>
      </c>
      <c r="I5" s="81" t="s">
        <v>203</v>
      </c>
      <c r="J5" s="81" t="s">
        <v>204</v>
      </c>
    </row>
    <row r="6" spans="1:10" ht="12.75">
      <c r="A6" t="s">
        <v>311</v>
      </c>
      <c r="B6" t="s">
        <v>319</v>
      </c>
      <c r="D6" s="79"/>
      <c r="G6">
        <v>1</v>
      </c>
      <c r="H6" t="s">
        <v>0</v>
      </c>
      <c r="I6" t="s">
        <v>1</v>
      </c>
      <c r="J6" s="80">
        <v>40300</v>
      </c>
    </row>
    <row r="7" spans="1:10" ht="12.75">
      <c r="A7" t="s">
        <v>312</v>
      </c>
      <c r="B7" t="s">
        <v>320</v>
      </c>
      <c r="D7" s="79"/>
      <c r="G7">
        <v>2</v>
      </c>
      <c r="H7" t="s">
        <v>2</v>
      </c>
      <c r="I7" t="s">
        <v>3</v>
      </c>
      <c r="J7" s="80">
        <v>26500</v>
      </c>
    </row>
    <row r="8" spans="1:10" ht="12.75">
      <c r="A8" t="s">
        <v>313</v>
      </c>
      <c r="B8" t="s">
        <v>321</v>
      </c>
      <c r="C8" s="79"/>
      <c r="G8">
        <v>3</v>
      </c>
      <c r="H8" t="s">
        <v>4</v>
      </c>
      <c r="I8" t="s">
        <v>5</v>
      </c>
      <c r="J8" s="80">
        <v>20700</v>
      </c>
    </row>
    <row r="9" spans="1:10" ht="12.75">
      <c r="A9" t="s">
        <v>314</v>
      </c>
      <c r="B9" t="s">
        <v>322</v>
      </c>
      <c r="C9" s="79"/>
      <c r="G9">
        <v>4</v>
      </c>
      <c r="H9" t="s">
        <v>6</v>
      </c>
      <c r="I9" t="s">
        <v>7</v>
      </c>
      <c r="J9" s="80">
        <v>17600</v>
      </c>
    </row>
    <row r="10" spans="1:10" ht="12.75">
      <c r="A10" t="s">
        <v>315</v>
      </c>
      <c r="B10" t="s">
        <v>323</v>
      </c>
      <c r="C10" s="79"/>
      <c r="G10">
        <v>5</v>
      </c>
      <c r="H10" t="s">
        <v>8</v>
      </c>
      <c r="I10" t="s">
        <v>9</v>
      </c>
      <c r="J10" s="80">
        <v>37200</v>
      </c>
    </row>
    <row r="11" spans="1:10" ht="12.75">
      <c r="A11" t="s">
        <v>316</v>
      </c>
      <c r="B11" t="s">
        <v>324</v>
      </c>
      <c r="C11" s="79"/>
      <c r="G11">
        <v>6</v>
      </c>
      <c r="H11" t="s">
        <v>10</v>
      </c>
      <c r="I11" t="s">
        <v>11</v>
      </c>
      <c r="J11" s="80">
        <v>346900</v>
      </c>
    </row>
    <row r="12" spans="1:10" ht="12.75">
      <c r="A12" t="s">
        <v>317</v>
      </c>
      <c r="B12" t="s">
        <v>325</v>
      </c>
      <c r="C12" s="79"/>
      <c r="G12">
        <v>7</v>
      </c>
      <c r="H12" t="s">
        <v>12</v>
      </c>
      <c r="I12" t="s">
        <v>13</v>
      </c>
      <c r="J12" s="80">
        <v>9163</v>
      </c>
    </row>
    <row r="13" spans="2:10" ht="12.75">
      <c r="B13" t="s">
        <v>326</v>
      </c>
      <c r="C13" s="79"/>
      <c r="G13">
        <v>8</v>
      </c>
      <c r="H13" t="s">
        <v>14</v>
      </c>
      <c r="I13" t="s">
        <v>15</v>
      </c>
      <c r="J13" s="80">
        <v>51300</v>
      </c>
    </row>
    <row r="14" spans="2:10" ht="12.75">
      <c r="B14" t="s">
        <v>327</v>
      </c>
      <c r="C14" s="79"/>
      <c r="G14">
        <v>9</v>
      </c>
      <c r="H14" t="s">
        <v>16</v>
      </c>
      <c r="I14" t="s">
        <v>17</v>
      </c>
      <c r="J14" s="80">
        <v>9109</v>
      </c>
    </row>
    <row r="15" spans="2:10" ht="12.75">
      <c r="B15" t="s">
        <v>328</v>
      </c>
      <c r="C15" s="79"/>
      <c r="G15">
        <v>10</v>
      </c>
      <c r="H15" t="s">
        <v>18</v>
      </c>
      <c r="I15" t="s">
        <v>19</v>
      </c>
      <c r="J15" s="80">
        <v>60400</v>
      </c>
    </row>
    <row r="16" spans="2:10" ht="12.75">
      <c r="B16" t="s">
        <v>329</v>
      </c>
      <c r="C16" s="79"/>
      <c r="G16">
        <v>11</v>
      </c>
      <c r="H16" t="s">
        <v>20</v>
      </c>
      <c r="I16" t="s">
        <v>21</v>
      </c>
      <c r="J16" s="80">
        <v>45500</v>
      </c>
    </row>
    <row r="17" spans="2:10" ht="12.75">
      <c r="B17" t="s">
        <v>330</v>
      </c>
      <c r="C17" s="79"/>
      <c r="G17">
        <v>12</v>
      </c>
      <c r="H17" t="s">
        <v>22</v>
      </c>
      <c r="I17" t="s">
        <v>23</v>
      </c>
      <c r="J17" s="80">
        <v>23900</v>
      </c>
    </row>
    <row r="18" spans="3:10" ht="12.75">
      <c r="C18" s="79"/>
      <c r="G18">
        <v>13</v>
      </c>
      <c r="H18" t="s">
        <v>24</v>
      </c>
      <c r="I18" t="s">
        <v>25</v>
      </c>
      <c r="J18" s="80">
        <v>826700</v>
      </c>
    </row>
    <row r="19" spans="3:10" ht="12.75">
      <c r="C19" s="79"/>
      <c r="G19">
        <v>14</v>
      </c>
      <c r="H19" t="s">
        <v>26</v>
      </c>
      <c r="I19" t="s">
        <v>27</v>
      </c>
      <c r="J19" s="80">
        <v>108900</v>
      </c>
    </row>
    <row r="20" spans="3:10" ht="12.75">
      <c r="C20" s="79"/>
      <c r="G20">
        <v>15</v>
      </c>
      <c r="H20" t="s">
        <v>28</v>
      </c>
      <c r="I20" t="s">
        <v>29</v>
      </c>
      <c r="J20" s="80">
        <v>29700</v>
      </c>
    </row>
    <row r="21" spans="3:10" ht="12.75">
      <c r="C21" s="79"/>
      <c r="G21">
        <v>16</v>
      </c>
      <c r="H21" t="s">
        <v>30</v>
      </c>
      <c r="I21" t="s">
        <v>31</v>
      </c>
      <c r="J21" s="80">
        <v>41700</v>
      </c>
    </row>
    <row r="22" spans="3:10" ht="12.75">
      <c r="C22" s="79"/>
      <c r="G22">
        <v>17</v>
      </c>
      <c r="H22" t="s">
        <v>32</v>
      </c>
      <c r="I22" t="s">
        <v>33</v>
      </c>
      <c r="J22" s="80">
        <v>77300</v>
      </c>
    </row>
    <row r="23" spans="3:10" ht="12.75">
      <c r="C23" s="79"/>
      <c r="G23">
        <v>18</v>
      </c>
      <c r="H23" t="s">
        <v>34</v>
      </c>
      <c r="I23" t="s">
        <v>35</v>
      </c>
      <c r="J23" s="80">
        <v>70800</v>
      </c>
    </row>
    <row r="24" spans="7:10" ht="12.75">
      <c r="G24">
        <v>19</v>
      </c>
      <c r="H24" t="s">
        <v>36</v>
      </c>
      <c r="I24" t="s">
        <v>37</v>
      </c>
      <c r="J24" s="80">
        <v>15700</v>
      </c>
    </row>
    <row r="25" spans="7:10" ht="12.75">
      <c r="G25" t="s">
        <v>38</v>
      </c>
      <c r="H25" t="s">
        <v>39</v>
      </c>
      <c r="I25" t="s">
        <v>40</v>
      </c>
      <c r="J25" s="80">
        <v>52880</v>
      </c>
    </row>
    <row r="26" spans="7:10" ht="12.75">
      <c r="G26" t="s">
        <v>41</v>
      </c>
      <c r="H26" t="s">
        <v>42</v>
      </c>
      <c r="I26" t="s">
        <v>43</v>
      </c>
      <c r="J26" s="80">
        <v>42900</v>
      </c>
    </row>
    <row r="27" spans="7:10" ht="12.75">
      <c r="G27">
        <v>21</v>
      </c>
      <c r="H27" t="s">
        <v>44</v>
      </c>
      <c r="I27" t="s">
        <v>45</v>
      </c>
      <c r="J27" s="80">
        <v>150800</v>
      </c>
    </row>
    <row r="28" spans="7:10" ht="12.75">
      <c r="G28">
        <v>22</v>
      </c>
      <c r="H28" t="s">
        <v>46</v>
      </c>
      <c r="I28" t="s">
        <v>47</v>
      </c>
      <c r="J28" s="80">
        <v>46700</v>
      </c>
    </row>
    <row r="29" spans="7:10" ht="12.75">
      <c r="G29">
        <v>23</v>
      </c>
      <c r="H29" t="s">
        <v>48</v>
      </c>
      <c r="I29" t="s">
        <v>49</v>
      </c>
      <c r="J29" s="80">
        <v>13900</v>
      </c>
    </row>
    <row r="30" spans="7:10" ht="12.75">
      <c r="G30">
        <v>24</v>
      </c>
      <c r="H30" t="s">
        <v>50</v>
      </c>
      <c r="I30" t="s">
        <v>51</v>
      </c>
      <c r="J30" s="80">
        <v>29600</v>
      </c>
    </row>
    <row r="31" spans="7:10" ht="12.75">
      <c r="G31">
        <v>25</v>
      </c>
      <c r="H31" t="s">
        <v>52</v>
      </c>
      <c r="I31" t="s">
        <v>53</v>
      </c>
      <c r="J31" s="80">
        <v>116100</v>
      </c>
    </row>
    <row r="32" spans="7:10" ht="12.75">
      <c r="G32">
        <v>26</v>
      </c>
      <c r="H32" t="s">
        <v>54</v>
      </c>
      <c r="I32" t="s">
        <v>55</v>
      </c>
      <c r="J32" s="80">
        <v>64900</v>
      </c>
    </row>
    <row r="33" spans="7:10" ht="12.75">
      <c r="G33">
        <v>27</v>
      </c>
      <c r="H33" t="s">
        <v>56</v>
      </c>
      <c r="I33" t="s">
        <v>57</v>
      </c>
      <c r="J33" s="80">
        <v>50300</v>
      </c>
    </row>
    <row r="34" spans="7:10" ht="12.75">
      <c r="G34">
        <v>28</v>
      </c>
      <c r="H34" t="s">
        <v>58</v>
      </c>
      <c r="I34" t="s">
        <v>59</v>
      </c>
      <c r="J34" s="80">
        <v>40000</v>
      </c>
    </row>
    <row r="35" spans="7:10" ht="12.75">
      <c r="G35">
        <v>29</v>
      </c>
      <c r="H35" t="s">
        <v>60</v>
      </c>
      <c r="I35" t="s">
        <v>61</v>
      </c>
      <c r="J35" s="80">
        <v>64900</v>
      </c>
    </row>
    <row r="36" spans="7:10" ht="12.75">
      <c r="G36">
        <v>30</v>
      </c>
      <c r="H36" t="s">
        <v>62</v>
      </c>
      <c r="I36" t="s">
        <v>63</v>
      </c>
      <c r="J36" s="80">
        <v>144000</v>
      </c>
    </row>
    <row r="37" spans="7:10" ht="12.75">
      <c r="G37">
        <v>31</v>
      </c>
      <c r="H37" t="s">
        <v>64</v>
      </c>
      <c r="I37" t="s">
        <v>65</v>
      </c>
      <c r="J37" s="80">
        <v>437100</v>
      </c>
    </row>
    <row r="38" spans="7:10" ht="12.75">
      <c r="G38">
        <v>32</v>
      </c>
      <c r="H38" t="s">
        <v>66</v>
      </c>
      <c r="I38" t="s">
        <v>67</v>
      </c>
      <c r="J38" s="80">
        <v>21700</v>
      </c>
    </row>
    <row r="39" spans="7:10" ht="12.75">
      <c r="G39">
        <v>33</v>
      </c>
      <c r="H39" t="s">
        <v>68</v>
      </c>
      <c r="I39" t="s">
        <v>69</v>
      </c>
      <c r="J39" s="80">
        <v>229500</v>
      </c>
    </row>
    <row r="40" spans="7:10" ht="12.75">
      <c r="G40">
        <v>34</v>
      </c>
      <c r="H40" t="s">
        <v>70</v>
      </c>
      <c r="I40" t="s">
        <v>71</v>
      </c>
      <c r="J40" s="80">
        <v>248000</v>
      </c>
    </row>
    <row r="41" spans="7:10" ht="12.75">
      <c r="G41">
        <v>35</v>
      </c>
      <c r="H41" t="s">
        <v>72</v>
      </c>
      <c r="I41" t="s">
        <v>73</v>
      </c>
      <c r="J41" s="80">
        <v>210500</v>
      </c>
    </row>
    <row r="42" spans="7:10" ht="12.75">
      <c r="G42">
        <v>36</v>
      </c>
      <c r="H42" t="s">
        <v>74</v>
      </c>
      <c r="I42" t="s">
        <v>75</v>
      </c>
      <c r="J42" s="80">
        <v>47500</v>
      </c>
    </row>
    <row r="43" spans="7:10" ht="12.75">
      <c r="G43">
        <v>37</v>
      </c>
      <c r="H43" t="s">
        <v>76</v>
      </c>
      <c r="I43" t="s">
        <v>77</v>
      </c>
      <c r="J43" s="80">
        <v>136400</v>
      </c>
    </row>
    <row r="44" spans="7:10" ht="12.75">
      <c r="G44">
        <v>38</v>
      </c>
      <c r="H44" t="s">
        <v>78</v>
      </c>
      <c r="I44" t="s">
        <v>79</v>
      </c>
      <c r="J44" s="80">
        <v>155100</v>
      </c>
    </row>
    <row r="45" spans="7:10" ht="12.75">
      <c r="G45">
        <v>39</v>
      </c>
      <c r="H45" t="s">
        <v>80</v>
      </c>
      <c r="I45" t="s">
        <v>81</v>
      </c>
      <c r="J45" s="80">
        <v>17900</v>
      </c>
    </row>
    <row r="46" spans="7:10" ht="12.75">
      <c r="G46">
        <v>40</v>
      </c>
      <c r="H46" t="s">
        <v>82</v>
      </c>
      <c r="I46" t="s">
        <v>83</v>
      </c>
      <c r="J46" s="80">
        <v>30700</v>
      </c>
    </row>
    <row r="47" spans="7:10" ht="12.75">
      <c r="G47">
        <v>41</v>
      </c>
      <c r="H47" t="s">
        <v>84</v>
      </c>
      <c r="I47" t="s">
        <v>85</v>
      </c>
      <c r="J47" s="80">
        <v>47900</v>
      </c>
    </row>
    <row r="48" spans="7:10" ht="12.75">
      <c r="G48">
        <v>42</v>
      </c>
      <c r="H48" t="s">
        <v>86</v>
      </c>
      <c r="I48" t="s">
        <v>87</v>
      </c>
      <c r="J48" s="80">
        <v>175500</v>
      </c>
    </row>
    <row r="49" spans="7:10" ht="12.75">
      <c r="G49">
        <v>43</v>
      </c>
      <c r="H49" t="s">
        <v>88</v>
      </c>
      <c r="I49" t="s">
        <v>89</v>
      </c>
      <c r="J49" s="80">
        <v>19300</v>
      </c>
    </row>
    <row r="50" spans="7:10" ht="12.75">
      <c r="G50">
        <v>44</v>
      </c>
      <c r="H50" t="s">
        <v>90</v>
      </c>
      <c r="I50" t="s">
        <v>91</v>
      </c>
      <c r="J50" s="80">
        <v>281800</v>
      </c>
    </row>
    <row r="51" spans="7:10" ht="12.75">
      <c r="G51">
        <v>45</v>
      </c>
      <c r="H51" t="s">
        <v>92</v>
      </c>
      <c r="I51" t="s">
        <v>93</v>
      </c>
      <c r="J51" s="80">
        <v>113200</v>
      </c>
    </row>
    <row r="52" spans="7:10" ht="12.75">
      <c r="G52">
        <v>46</v>
      </c>
      <c r="H52" t="s">
        <v>94</v>
      </c>
      <c r="I52" t="s">
        <v>95</v>
      </c>
      <c r="J52" s="80">
        <v>20300</v>
      </c>
    </row>
    <row r="53" spans="7:10" ht="12.75">
      <c r="G53">
        <v>47</v>
      </c>
      <c r="H53" t="s">
        <v>96</v>
      </c>
      <c r="I53" t="s">
        <v>97</v>
      </c>
      <c r="J53" s="80">
        <v>33600</v>
      </c>
    </row>
    <row r="54" spans="7:10" ht="12.75">
      <c r="G54">
        <v>48</v>
      </c>
      <c r="H54" t="s">
        <v>98</v>
      </c>
      <c r="I54" t="s">
        <v>99</v>
      </c>
      <c r="J54" s="80">
        <v>12600</v>
      </c>
    </row>
    <row r="55" spans="7:10" ht="12.75">
      <c r="G55">
        <v>49</v>
      </c>
      <c r="H55" t="s">
        <v>100</v>
      </c>
      <c r="I55" t="s">
        <v>101</v>
      </c>
      <c r="J55" s="80">
        <v>153000</v>
      </c>
    </row>
    <row r="56" spans="7:10" ht="12.75">
      <c r="G56">
        <v>50</v>
      </c>
      <c r="H56" t="s">
        <v>102</v>
      </c>
      <c r="I56" t="s">
        <v>103</v>
      </c>
      <c r="J56" s="80">
        <v>19600</v>
      </c>
    </row>
    <row r="57" spans="7:10" ht="12.75">
      <c r="G57">
        <v>51</v>
      </c>
      <c r="H57" t="s">
        <v>104</v>
      </c>
      <c r="I57" t="s">
        <v>105</v>
      </c>
      <c r="J57" s="80">
        <v>46300</v>
      </c>
    </row>
    <row r="58" spans="7:10" ht="12.75">
      <c r="G58">
        <v>52</v>
      </c>
      <c r="H58" t="s">
        <v>106</v>
      </c>
      <c r="I58" t="s">
        <v>107</v>
      </c>
      <c r="J58" s="80">
        <v>24200</v>
      </c>
    </row>
    <row r="59" spans="7:10" ht="12.75">
      <c r="G59">
        <v>53</v>
      </c>
      <c r="H59" t="s">
        <v>108</v>
      </c>
      <c r="I59" t="s">
        <v>109</v>
      </c>
      <c r="J59" s="80">
        <v>51000</v>
      </c>
    </row>
    <row r="60" spans="7:10" ht="12.75">
      <c r="G60">
        <v>54</v>
      </c>
      <c r="H60" t="s">
        <v>110</v>
      </c>
      <c r="I60" t="s">
        <v>111</v>
      </c>
      <c r="J60" s="80">
        <v>106300</v>
      </c>
    </row>
    <row r="61" spans="7:10" ht="12.75">
      <c r="G61">
        <v>55</v>
      </c>
      <c r="H61" t="s">
        <v>112</v>
      </c>
      <c r="I61" t="s">
        <v>113</v>
      </c>
      <c r="J61" s="80">
        <v>15800</v>
      </c>
    </row>
    <row r="62" spans="7:10" ht="12.75">
      <c r="G62">
        <v>56</v>
      </c>
      <c r="H62" t="s">
        <v>114</v>
      </c>
      <c r="I62" t="s">
        <v>115</v>
      </c>
      <c r="J62" s="80">
        <v>53700</v>
      </c>
    </row>
    <row r="63" spans="7:10" ht="12.75">
      <c r="G63">
        <v>57</v>
      </c>
      <c r="H63" t="s">
        <v>116</v>
      </c>
      <c r="I63" t="s">
        <v>117</v>
      </c>
      <c r="J63" s="80">
        <v>124200</v>
      </c>
    </row>
    <row r="64" spans="7:10" ht="12.75">
      <c r="G64">
        <v>58</v>
      </c>
      <c r="H64" t="s">
        <v>118</v>
      </c>
      <c r="I64" t="s">
        <v>119</v>
      </c>
      <c r="J64" s="80">
        <v>38200</v>
      </c>
    </row>
    <row r="65" spans="7:10" ht="12.75">
      <c r="G65">
        <v>59</v>
      </c>
      <c r="H65" t="s">
        <v>120</v>
      </c>
      <c r="I65" t="s">
        <v>121</v>
      </c>
      <c r="J65" s="80">
        <v>224900</v>
      </c>
    </row>
    <row r="66" spans="7:10" ht="12.75">
      <c r="G66">
        <v>60</v>
      </c>
      <c r="H66" t="s">
        <v>122</v>
      </c>
      <c r="I66" t="s">
        <v>123</v>
      </c>
      <c r="J66" s="80">
        <v>55100</v>
      </c>
    </row>
    <row r="67" spans="7:10" ht="12.75">
      <c r="G67">
        <v>61</v>
      </c>
      <c r="H67" t="s">
        <v>124</v>
      </c>
      <c r="I67" t="s">
        <v>125</v>
      </c>
      <c r="J67" s="80">
        <v>28400</v>
      </c>
    </row>
    <row r="68" spans="7:10" ht="12.75">
      <c r="G68">
        <v>62</v>
      </c>
      <c r="H68" t="s">
        <v>126</v>
      </c>
      <c r="I68" t="s">
        <v>127</v>
      </c>
      <c r="J68" s="80">
        <v>41400</v>
      </c>
    </row>
    <row r="69" spans="7:10" ht="12.75">
      <c r="G69">
        <v>63</v>
      </c>
      <c r="H69" t="s">
        <v>128</v>
      </c>
      <c r="I69" t="s">
        <v>129</v>
      </c>
      <c r="J69" s="80">
        <v>139300</v>
      </c>
    </row>
    <row r="70" spans="7:10" ht="12.75">
      <c r="G70">
        <v>64</v>
      </c>
      <c r="H70" t="s">
        <v>130</v>
      </c>
      <c r="I70" t="s">
        <v>131</v>
      </c>
      <c r="J70" s="80">
        <v>83000</v>
      </c>
    </row>
    <row r="71" spans="7:10" ht="12.75">
      <c r="G71">
        <v>65</v>
      </c>
      <c r="H71" t="s">
        <v>132</v>
      </c>
      <c r="I71" t="s">
        <v>133</v>
      </c>
      <c r="J71" s="80">
        <v>45800</v>
      </c>
    </row>
    <row r="72" spans="7:10" ht="12.75">
      <c r="G72">
        <v>66</v>
      </c>
      <c r="H72" t="s">
        <v>134</v>
      </c>
      <c r="I72" t="s">
        <v>135</v>
      </c>
      <c r="J72" s="80">
        <v>115000</v>
      </c>
    </row>
    <row r="73" spans="7:10" ht="12.75">
      <c r="G73">
        <v>67</v>
      </c>
      <c r="H73" t="s">
        <v>136</v>
      </c>
      <c r="I73" t="s">
        <v>137</v>
      </c>
      <c r="J73" s="80">
        <v>272500</v>
      </c>
    </row>
    <row r="74" spans="7:10" ht="12.75">
      <c r="G74">
        <v>68</v>
      </c>
      <c r="H74" t="s">
        <v>138</v>
      </c>
      <c r="I74" t="s">
        <v>139</v>
      </c>
      <c r="J74" s="80">
        <v>65300</v>
      </c>
    </row>
    <row r="75" spans="7:10" ht="12.75">
      <c r="G75">
        <v>69</v>
      </c>
      <c r="H75" t="s">
        <v>140</v>
      </c>
      <c r="I75" t="s">
        <v>141</v>
      </c>
      <c r="J75" s="80">
        <v>467400</v>
      </c>
    </row>
    <row r="76" spans="7:10" ht="12.75">
      <c r="G76">
        <v>70</v>
      </c>
      <c r="H76" t="s">
        <v>142</v>
      </c>
      <c r="I76" t="s">
        <v>143</v>
      </c>
      <c r="J76" s="80">
        <v>16200</v>
      </c>
    </row>
    <row r="77" spans="7:10" ht="12.75">
      <c r="G77">
        <v>71</v>
      </c>
      <c r="H77" t="s">
        <v>144</v>
      </c>
      <c r="I77" t="s">
        <v>145</v>
      </c>
      <c r="J77" s="80">
        <v>34100</v>
      </c>
    </row>
    <row r="78" spans="7:10" ht="12.75">
      <c r="G78">
        <v>72</v>
      </c>
      <c r="H78" t="s">
        <v>146</v>
      </c>
      <c r="I78" t="s">
        <v>147</v>
      </c>
      <c r="J78" s="80">
        <v>143800</v>
      </c>
    </row>
    <row r="79" spans="7:10" ht="12.75">
      <c r="G79">
        <v>73</v>
      </c>
      <c r="H79" t="s">
        <v>148</v>
      </c>
      <c r="I79" t="s">
        <v>149</v>
      </c>
      <c r="J79" s="80">
        <v>57800</v>
      </c>
    </row>
    <row r="80" spans="7:10" ht="12.75">
      <c r="G80">
        <v>74</v>
      </c>
      <c r="H80" t="s">
        <v>150</v>
      </c>
      <c r="I80" t="s">
        <v>151</v>
      </c>
      <c r="J80" s="80">
        <v>51000</v>
      </c>
    </row>
    <row r="81" spans="7:10" ht="12.75">
      <c r="G81">
        <v>75</v>
      </c>
      <c r="H81" t="s">
        <v>152</v>
      </c>
      <c r="I81" t="s">
        <v>152</v>
      </c>
      <c r="J81" s="80">
        <v>2166200</v>
      </c>
    </row>
    <row r="82" spans="7:10" ht="12.75">
      <c r="G82">
        <v>76</v>
      </c>
      <c r="H82" t="s">
        <v>153</v>
      </c>
      <c r="I82" t="s">
        <v>154</v>
      </c>
      <c r="J82" s="80">
        <v>108300</v>
      </c>
    </row>
    <row r="83" spans="7:10" ht="12.75">
      <c r="G83">
        <v>77</v>
      </c>
      <c r="H83" t="s">
        <v>155</v>
      </c>
      <c r="I83" t="s">
        <v>156</v>
      </c>
      <c r="J83" s="80">
        <v>38000</v>
      </c>
    </row>
    <row r="84" spans="7:10" ht="12.75">
      <c r="G84">
        <v>78</v>
      </c>
      <c r="H84" t="s">
        <v>157</v>
      </c>
      <c r="I84" t="s">
        <v>158</v>
      </c>
      <c r="J84" s="80">
        <v>87100</v>
      </c>
    </row>
    <row r="85" spans="7:10" ht="12.75">
      <c r="G85">
        <v>79</v>
      </c>
      <c r="H85" t="s">
        <v>159</v>
      </c>
      <c r="I85" t="s">
        <v>160</v>
      </c>
      <c r="J85" s="80">
        <v>57900</v>
      </c>
    </row>
    <row r="86" spans="7:10" ht="12.75">
      <c r="G86">
        <v>80</v>
      </c>
      <c r="H86" t="s">
        <v>161</v>
      </c>
      <c r="I86" t="s">
        <v>162</v>
      </c>
      <c r="J86" s="80">
        <v>136600</v>
      </c>
    </row>
    <row r="87" spans="7:10" ht="12.75">
      <c r="G87">
        <v>81</v>
      </c>
      <c r="H87" t="s">
        <v>163</v>
      </c>
      <c r="I87" t="s">
        <v>164</v>
      </c>
      <c r="J87" s="80">
        <v>48600</v>
      </c>
    </row>
    <row r="88" spans="7:10" ht="12.75">
      <c r="G88">
        <v>82</v>
      </c>
      <c r="H88" t="s">
        <v>165</v>
      </c>
      <c r="I88" t="s">
        <v>166</v>
      </c>
      <c r="J88" s="80">
        <v>53200</v>
      </c>
    </row>
    <row r="89" spans="7:10" ht="12.75">
      <c r="G89">
        <v>83</v>
      </c>
      <c r="H89" t="s">
        <v>167</v>
      </c>
      <c r="I89" t="s">
        <v>168</v>
      </c>
      <c r="J89" s="80">
        <v>167400</v>
      </c>
    </row>
    <row r="90" spans="7:10" ht="12.75">
      <c r="G90">
        <v>84</v>
      </c>
      <c r="H90" t="s">
        <v>169</v>
      </c>
      <c r="I90" t="s">
        <v>170</v>
      </c>
      <c r="J90" s="80">
        <v>90800</v>
      </c>
    </row>
    <row r="91" spans="7:10" ht="12.75">
      <c r="G91">
        <v>85</v>
      </c>
      <c r="H91" t="s">
        <v>171</v>
      </c>
      <c r="I91" t="s">
        <v>172</v>
      </c>
      <c r="J91" s="80">
        <v>50600</v>
      </c>
    </row>
    <row r="92" spans="7:10" ht="12.75">
      <c r="G92">
        <v>86</v>
      </c>
      <c r="H92" t="s">
        <v>173</v>
      </c>
      <c r="I92" t="s">
        <v>174</v>
      </c>
      <c r="J92" s="80">
        <v>89200</v>
      </c>
    </row>
    <row r="93" spans="7:10" ht="12.75">
      <c r="G93">
        <v>87</v>
      </c>
      <c r="H93" t="s">
        <v>175</v>
      </c>
      <c r="I93" t="s">
        <v>176</v>
      </c>
      <c r="J93" s="80">
        <v>135100</v>
      </c>
    </row>
    <row r="94" spans="7:10" ht="12.75">
      <c r="G94">
        <v>88</v>
      </c>
      <c r="H94" t="s">
        <v>177</v>
      </c>
      <c r="I94" t="s">
        <v>178</v>
      </c>
      <c r="J94" s="80">
        <v>34700</v>
      </c>
    </row>
    <row r="95" spans="7:10" ht="12.75">
      <c r="G95">
        <v>89</v>
      </c>
      <c r="H95" t="s">
        <v>179</v>
      </c>
      <c r="I95" t="s">
        <v>180</v>
      </c>
      <c r="J95" s="80">
        <v>37100</v>
      </c>
    </row>
    <row r="96" spans="7:10" ht="12.75">
      <c r="G96">
        <v>90</v>
      </c>
      <c r="H96" t="s">
        <v>181</v>
      </c>
      <c r="I96" t="s">
        <v>182</v>
      </c>
      <c r="J96" s="80">
        <v>50700</v>
      </c>
    </row>
    <row r="97" spans="7:10" ht="12.75">
      <c r="G97">
        <v>91</v>
      </c>
      <c r="H97" t="s">
        <v>183</v>
      </c>
      <c r="I97" t="s">
        <v>184</v>
      </c>
      <c r="J97" s="80">
        <v>52600</v>
      </c>
    </row>
    <row r="98" spans="7:10" ht="12.75">
      <c r="G98">
        <v>92</v>
      </c>
      <c r="H98" t="s">
        <v>185</v>
      </c>
      <c r="I98" t="s">
        <v>186</v>
      </c>
      <c r="J98" s="80">
        <v>87800</v>
      </c>
    </row>
    <row r="99" spans="7:10" ht="12.75">
      <c r="G99">
        <v>93</v>
      </c>
      <c r="H99" t="s">
        <v>187</v>
      </c>
      <c r="I99" t="s">
        <v>188</v>
      </c>
      <c r="J99" s="80">
        <v>46600</v>
      </c>
    </row>
    <row r="100" spans="7:10" ht="12.75">
      <c r="G100">
        <v>94</v>
      </c>
      <c r="H100" t="s">
        <v>189</v>
      </c>
      <c r="I100" t="s">
        <v>190</v>
      </c>
      <c r="J100" s="80">
        <v>89000</v>
      </c>
    </row>
    <row r="101" spans="7:10" ht="12.75">
      <c r="G101">
        <v>95</v>
      </c>
      <c r="H101" t="s">
        <v>191</v>
      </c>
      <c r="I101" t="s">
        <v>192</v>
      </c>
      <c r="J101" s="80">
        <v>28500</v>
      </c>
    </row>
    <row r="102" spans="9:10" ht="12.75">
      <c r="I102" t="s">
        <v>193</v>
      </c>
      <c r="J102" s="80">
        <v>54600</v>
      </c>
    </row>
    <row r="103" spans="7:10" ht="12.75">
      <c r="G103">
        <v>971</v>
      </c>
      <c r="H103" t="s">
        <v>194</v>
      </c>
      <c r="I103" t="s">
        <v>195</v>
      </c>
      <c r="J103" s="80">
        <v>12410</v>
      </c>
    </row>
    <row r="104" spans="7:10" ht="12.75">
      <c r="G104">
        <v>972</v>
      </c>
      <c r="H104" t="s">
        <v>196</v>
      </c>
      <c r="I104" t="s">
        <v>197</v>
      </c>
      <c r="J104" s="80">
        <v>94049</v>
      </c>
    </row>
    <row r="105" spans="7:10" ht="12.75">
      <c r="G105">
        <v>973</v>
      </c>
      <c r="H105" t="s">
        <v>198</v>
      </c>
      <c r="I105" t="s">
        <v>199</v>
      </c>
      <c r="J105" s="80">
        <v>64297</v>
      </c>
    </row>
    <row r="106" spans="7:10" ht="12.75">
      <c r="G106">
        <v>974</v>
      </c>
      <c r="H106" t="s">
        <v>200</v>
      </c>
      <c r="I106" t="s">
        <v>201</v>
      </c>
      <c r="J106" s="80">
        <v>138600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NICOLAS JOUVE</cp:lastModifiedBy>
  <dcterms:created xsi:type="dcterms:W3CDTF">1996-10-21T11:03:58Z</dcterms:created>
  <dcterms:modified xsi:type="dcterms:W3CDTF">2008-10-11T13:35:44Z</dcterms:modified>
  <cp:category/>
  <cp:version/>
  <cp:contentType/>
  <cp:contentStatus/>
</cp:coreProperties>
</file>