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755" activeTab="0"/>
  </bookViews>
  <sheets>
    <sheet name="PC PRIMO" sheetId="1" r:id="rId1"/>
  </sheets>
  <definedNames>
    <definedName name="solver_adj" localSheetId="0" hidden="1">'PC PRIMO'!$C$5</definedName>
    <definedName name="solver_lin" localSheetId="0" hidden="1">0</definedName>
    <definedName name="solver_num" localSheetId="0" hidden="1">0</definedName>
    <definedName name="solver_opt" localSheetId="0" hidden="1">'PC PRIMO'!$J$9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<sst xmlns="http://schemas.openxmlformats.org/spreadsheetml/2006/main" count="37" uniqueCount="34">
  <si>
    <t>Assurance</t>
  </si>
  <si>
    <t>Montant du prêt</t>
  </si>
  <si>
    <t>taux</t>
  </si>
  <si>
    <t>Frais dossier</t>
  </si>
  <si>
    <t>Taux proportionnel</t>
  </si>
  <si>
    <t>mensualité</t>
  </si>
  <si>
    <t>hypothèque</t>
  </si>
  <si>
    <t>Taux mensuel</t>
  </si>
  <si>
    <t>Capital</t>
  </si>
  <si>
    <t>Echéance</t>
  </si>
  <si>
    <t>Intérêt</t>
  </si>
  <si>
    <t>taux net</t>
  </si>
  <si>
    <t>restant dû</t>
  </si>
  <si>
    <t>Coût intérêts</t>
  </si>
  <si>
    <t>Coût assur.</t>
  </si>
  <si>
    <t>Coût total</t>
  </si>
  <si>
    <t>1an</t>
  </si>
  <si>
    <t>2ans</t>
  </si>
  <si>
    <t>3ans</t>
  </si>
  <si>
    <t>4ans</t>
  </si>
  <si>
    <t>5ans</t>
  </si>
  <si>
    <t>6ans</t>
  </si>
  <si>
    <t>7ans</t>
  </si>
  <si>
    <t>8ans</t>
  </si>
  <si>
    <t>9ans</t>
  </si>
  <si>
    <t>10ans</t>
  </si>
  <si>
    <t>11ans</t>
  </si>
  <si>
    <t>12ans</t>
  </si>
  <si>
    <t>Échéance mens hors ass.</t>
  </si>
  <si>
    <t>Durée</t>
  </si>
  <si>
    <t>mois</t>
  </si>
  <si>
    <t>ans</t>
  </si>
  <si>
    <t>Remb. Total</t>
  </si>
  <si>
    <t>Prêt conventionné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</si>
</sst>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%"/>
    <numFmt numFmtId="174" formatCode="0.0"/>
    <numFmt numFmtId="175" formatCode="0.0000%"/>
    <numFmt numFmtId="176" formatCode="0.000"/>
    <numFmt numFmtId="177" formatCode="0.0000"/>
    <numFmt numFmtId="178" formatCode="0.00000%"/>
    <numFmt numFmtId="179" formatCode="0.000000%"/>
    <numFmt numFmtId="180" formatCode="0.0000000%"/>
    <numFmt numFmtId="181" formatCode="0.00000000%"/>
    <numFmt numFmtId="182" formatCode="0.00000"/>
    <numFmt numFmtId="183" formatCode="0.00000000"/>
    <numFmt numFmtId="184" formatCode="0.0000000"/>
    <numFmt numFmtId="185" formatCode="0.00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10" fontId="0" fillId="0" borderId="0" xfId="19" applyNumberFormat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73" fontId="0" fillId="3" borderId="0" xfId="19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="75" zoomScaleNormal="75" workbookViewId="0" topLeftCell="A1">
      <selection activeCell="O7" sqref="O7"/>
    </sheetView>
  </sheetViews>
  <sheetFormatPr defaultColWidth="11.421875" defaultRowHeight="12.75"/>
  <cols>
    <col min="1" max="1" width="11.421875" style="19" customWidth="1"/>
    <col min="2" max="3" width="11.421875" style="14" customWidth="1"/>
    <col min="4" max="4" width="12.7109375" style="14" customWidth="1"/>
    <col min="5" max="7" width="11.421875" style="14" customWidth="1"/>
  </cols>
  <sheetData>
    <row r="1" spans="1:4" ht="12.75">
      <c r="A1" s="24" t="s">
        <v>33</v>
      </c>
      <c r="D1" s="14" t="s">
        <v>0</v>
      </c>
    </row>
    <row r="2" spans="1:7" ht="12.75">
      <c r="A2" s="24" t="s">
        <v>1</v>
      </c>
      <c r="C2" s="15">
        <v>100000</v>
      </c>
      <c r="F2" s="14" t="s">
        <v>3</v>
      </c>
      <c r="G2" s="15">
        <v>2900</v>
      </c>
    </row>
    <row r="3" spans="1:7" ht="12.75">
      <c r="A3" s="24" t="s">
        <v>4</v>
      </c>
      <c r="C3" s="16">
        <v>0.0355</v>
      </c>
      <c r="D3" s="14" t="s">
        <v>2</v>
      </c>
      <c r="E3" s="17">
        <v>0.0036</v>
      </c>
      <c r="F3" s="14" t="s">
        <v>6</v>
      </c>
      <c r="G3" s="15">
        <v>8500</v>
      </c>
    </row>
    <row r="4" spans="1:6" ht="12.75">
      <c r="A4" s="24" t="s">
        <v>7</v>
      </c>
      <c r="C4" s="18">
        <f>C3/12</f>
        <v>0.002958333333333333</v>
      </c>
      <c r="D4" s="19" t="s">
        <v>7</v>
      </c>
      <c r="E4" s="18">
        <f>E3/12</f>
        <v>0.0003</v>
      </c>
      <c r="F4" s="18"/>
    </row>
    <row r="5" spans="1:5" ht="12.75">
      <c r="A5" s="24" t="s">
        <v>28</v>
      </c>
      <c r="C5" s="20">
        <v>991.21</v>
      </c>
      <c r="D5" s="14" t="s">
        <v>5</v>
      </c>
      <c r="E5" s="14">
        <f>C2*E3/12</f>
        <v>30</v>
      </c>
    </row>
    <row r="6" spans="2:9" ht="12.75">
      <c r="B6" s="14" t="s">
        <v>8</v>
      </c>
      <c r="C6" s="14" t="s">
        <v>9</v>
      </c>
      <c r="D6" s="14" t="s">
        <v>0</v>
      </c>
      <c r="E6" s="14" t="s">
        <v>10</v>
      </c>
      <c r="F6" s="14" t="s">
        <v>8</v>
      </c>
      <c r="H6" t="s">
        <v>11</v>
      </c>
      <c r="I6" s="5">
        <f>12*(C9-F9)/B8</f>
        <v>0.03909999999999999</v>
      </c>
    </row>
    <row r="7" ht="12.75">
      <c r="B7" s="14" t="s">
        <v>12</v>
      </c>
    </row>
    <row r="8" spans="2:10" ht="12.75">
      <c r="B8" s="14">
        <f>C2</f>
        <v>100000</v>
      </c>
      <c r="H8" s="10"/>
      <c r="I8" s="11"/>
      <c r="J8" s="11"/>
    </row>
    <row r="9" spans="1:10" ht="12.75">
      <c r="A9" s="22">
        <v>36774</v>
      </c>
      <c r="B9" s="21">
        <f>MAX(0,B8-F9)</f>
        <v>99304.62333333334</v>
      </c>
      <c r="C9" s="21">
        <f>C5+D9</f>
        <v>1021.21</v>
      </c>
      <c r="D9" s="21">
        <f>IF(B8&gt;0,E$5,0)</f>
        <v>30</v>
      </c>
      <c r="E9" s="21">
        <f>IF(B8&gt;0,B8*C$4,0)</f>
        <v>295.8333333333333</v>
      </c>
      <c r="F9" s="21">
        <f>C9-D9-E9</f>
        <v>695.3766666666668</v>
      </c>
      <c r="G9" s="21"/>
      <c r="H9" s="7"/>
      <c r="I9" s="12"/>
      <c r="J9" s="13"/>
    </row>
    <row r="10" spans="1:10" ht="12.75">
      <c r="A10" s="22">
        <f aca="true" t="shared" si="0" ref="A10:A24">A9+31</f>
        <v>36805</v>
      </c>
      <c r="B10" s="21">
        <f>MAX(0,B9-F10)</f>
        <v>98607.18951069444</v>
      </c>
      <c r="C10" s="21">
        <f>MIN(B9+D10+E10,C9)</f>
        <v>1021.21</v>
      </c>
      <c r="D10" s="21">
        <f>IF(B9&gt;0,E$5,0)</f>
        <v>30</v>
      </c>
      <c r="E10" s="21">
        <f aca="true" t="shared" si="1" ref="E10:E73">IF(B9&gt;0,B9*C$4,0)</f>
        <v>293.7761773611111</v>
      </c>
      <c r="F10" s="21">
        <f>C10-D10-E10</f>
        <v>697.433822638889</v>
      </c>
      <c r="G10" s="21"/>
      <c r="H10" s="7"/>
      <c r="I10" s="12"/>
      <c r="J10" s="11"/>
    </row>
    <row r="11" spans="1:10" ht="12.75">
      <c r="A11" s="22">
        <f>A10+29</f>
        <v>36834</v>
      </c>
      <c r="B11" s="21">
        <f aca="true" t="shared" si="2" ref="B11:B26">B10-F11</f>
        <v>97907.69244633024</v>
      </c>
      <c r="C11" s="21">
        <f aca="true" t="shared" si="3" ref="C11:C74">MIN(B10+D11+E11,C10)</f>
        <v>1021.21</v>
      </c>
      <c r="D11" s="21">
        <f aca="true" t="shared" si="4" ref="D11:D74">IF(B10&gt;0,D10,0)</f>
        <v>30</v>
      </c>
      <c r="E11" s="21">
        <f t="shared" si="1"/>
        <v>291.7129356358044</v>
      </c>
      <c r="F11" s="21">
        <f aca="true" t="shared" si="5" ref="F11:F26">C11-D11-E11</f>
        <v>699.4970643641957</v>
      </c>
      <c r="G11" s="21"/>
      <c r="H11" s="7"/>
      <c r="I11" s="12"/>
      <c r="J11" s="13"/>
    </row>
    <row r="12" spans="1:9" ht="12.75">
      <c r="A12" s="22">
        <f t="shared" si="0"/>
        <v>36865</v>
      </c>
      <c r="B12" s="21">
        <f t="shared" si="2"/>
        <v>97206.12603648397</v>
      </c>
      <c r="C12" s="21">
        <f t="shared" si="3"/>
        <v>1021.21</v>
      </c>
      <c r="D12" s="21">
        <f t="shared" si="4"/>
        <v>30</v>
      </c>
      <c r="E12" s="21">
        <f t="shared" si="1"/>
        <v>289.64359015372696</v>
      </c>
      <c r="F12" s="21">
        <f t="shared" si="5"/>
        <v>701.566409846273</v>
      </c>
      <c r="G12" s="21"/>
      <c r="H12" s="1"/>
      <c r="I12" s="1"/>
    </row>
    <row r="13" spans="1:9" ht="12.75">
      <c r="A13" s="22">
        <f>A12+30</f>
        <v>36895</v>
      </c>
      <c r="B13" s="21">
        <f t="shared" si="2"/>
        <v>96502.4841593419</v>
      </c>
      <c r="C13" s="21">
        <f t="shared" si="3"/>
        <v>1021.21</v>
      </c>
      <c r="D13" s="21">
        <f t="shared" si="4"/>
        <v>30</v>
      </c>
      <c r="E13" s="21">
        <f t="shared" si="1"/>
        <v>287.5681228579317</v>
      </c>
      <c r="F13" s="21">
        <f t="shared" si="5"/>
        <v>703.6418771420683</v>
      </c>
      <c r="G13" s="21"/>
      <c r="H13" s="6"/>
      <c r="I13" s="1"/>
    </row>
    <row r="14" spans="1:10" ht="12.75">
      <c r="A14" s="22">
        <f t="shared" si="0"/>
        <v>36926</v>
      </c>
      <c r="B14" s="21">
        <f t="shared" si="2"/>
        <v>95796.76067497995</v>
      </c>
      <c r="C14" s="21">
        <f t="shared" si="3"/>
        <v>1021.21</v>
      </c>
      <c r="D14" s="21">
        <f t="shared" si="4"/>
        <v>30</v>
      </c>
      <c r="E14" s="21">
        <f t="shared" si="1"/>
        <v>285.4865156380531</v>
      </c>
      <c r="F14" s="21">
        <f t="shared" si="5"/>
        <v>705.7234843619469</v>
      </c>
      <c r="G14" s="21"/>
      <c r="H14" s="1" t="s">
        <v>13</v>
      </c>
      <c r="I14" s="3">
        <f>SUM(E9:E153)</f>
        <v>18944.13609258411</v>
      </c>
      <c r="J14" s="2">
        <f>B153</f>
        <v>0</v>
      </c>
    </row>
    <row r="15" spans="1:9" ht="12.75">
      <c r="A15" s="22">
        <f>A14+30</f>
        <v>36956</v>
      </c>
      <c r="B15" s="21">
        <f t="shared" si="2"/>
        <v>95088.9494253101</v>
      </c>
      <c r="C15" s="21">
        <f t="shared" si="3"/>
        <v>1021.21</v>
      </c>
      <c r="D15" s="21">
        <f t="shared" si="4"/>
        <v>30</v>
      </c>
      <c r="E15" s="21">
        <f t="shared" si="1"/>
        <v>283.39875033014897</v>
      </c>
      <c r="F15" s="21">
        <f t="shared" si="5"/>
        <v>707.8112496698511</v>
      </c>
      <c r="G15" s="21"/>
      <c r="H15" s="1" t="s">
        <v>14</v>
      </c>
      <c r="I15" s="3">
        <f>SUM(D9:D153)</f>
        <v>3600</v>
      </c>
    </row>
    <row r="16" spans="1:10" ht="12.75">
      <c r="A16" s="22">
        <f t="shared" si="0"/>
        <v>36987</v>
      </c>
      <c r="B16" s="21">
        <f t="shared" si="2"/>
        <v>94379.04423402665</v>
      </c>
      <c r="C16" s="21">
        <f t="shared" si="3"/>
        <v>1021.21</v>
      </c>
      <c r="D16" s="21">
        <f t="shared" si="4"/>
        <v>30</v>
      </c>
      <c r="E16" s="21">
        <f t="shared" si="1"/>
        <v>281.30480871654237</v>
      </c>
      <c r="F16" s="21">
        <f t="shared" si="5"/>
        <v>709.9051912834577</v>
      </c>
      <c r="G16" s="21"/>
      <c r="H16" s="1" t="s">
        <v>15</v>
      </c>
      <c r="I16" s="4">
        <f>I14+I15</f>
        <v>22544.13609258411</v>
      </c>
      <c r="J16" s="2">
        <f>SUM(C9:C153)-C2</f>
        <v>22544.13609258439</v>
      </c>
    </row>
    <row r="17" spans="1:9" ht="12.75">
      <c r="A17" s="22">
        <f t="shared" si="0"/>
        <v>37018</v>
      </c>
      <c r="B17" s="21">
        <f t="shared" si="2"/>
        <v>93667.0389065523</v>
      </c>
      <c r="C17" s="21">
        <f t="shared" si="3"/>
        <v>1021.21</v>
      </c>
      <c r="D17" s="21">
        <f t="shared" si="4"/>
        <v>30</v>
      </c>
      <c r="E17" s="21">
        <f t="shared" si="1"/>
        <v>279.20467252566215</v>
      </c>
      <c r="F17" s="21">
        <f t="shared" si="5"/>
        <v>712.005327474338</v>
      </c>
      <c r="G17" s="21"/>
      <c r="H17" s="7" t="s">
        <v>32</v>
      </c>
      <c r="I17" s="2">
        <f>SUM(C9:C153)</f>
        <v>122544.13609258439</v>
      </c>
    </row>
    <row r="18" spans="1:10" ht="12.75">
      <c r="A18" s="22">
        <f>A17+30</f>
        <v>37048</v>
      </c>
      <c r="B18" s="21">
        <f t="shared" si="2"/>
        <v>92952.92722998418</v>
      </c>
      <c r="C18" s="21">
        <f t="shared" si="3"/>
        <v>1021.21</v>
      </c>
      <c r="D18" s="21">
        <f t="shared" si="4"/>
        <v>30</v>
      </c>
      <c r="E18" s="21">
        <f t="shared" si="1"/>
        <v>277.0983234318839</v>
      </c>
      <c r="F18" s="21">
        <f t="shared" si="5"/>
        <v>714.1116765681161</v>
      </c>
      <c r="G18" s="21"/>
      <c r="H18" s="7" t="s">
        <v>29</v>
      </c>
      <c r="I18" s="9">
        <f>I15/E5</f>
        <v>120</v>
      </c>
      <c r="J18" t="s">
        <v>30</v>
      </c>
    </row>
    <row r="19" spans="1:10" ht="12.75">
      <c r="A19" s="22">
        <f t="shared" si="0"/>
        <v>37079</v>
      </c>
      <c r="B19" s="21">
        <f t="shared" si="2"/>
        <v>92236.70297303956</v>
      </c>
      <c r="C19" s="21">
        <f t="shared" si="3"/>
        <v>1021.21</v>
      </c>
      <c r="D19" s="21">
        <f t="shared" si="4"/>
        <v>30</v>
      </c>
      <c r="E19" s="21">
        <f t="shared" si="1"/>
        <v>274.9857430553699</v>
      </c>
      <c r="F19" s="21">
        <f t="shared" si="5"/>
        <v>716.2242569446302</v>
      </c>
      <c r="G19" s="21"/>
      <c r="H19" s="1"/>
      <c r="I19" s="8">
        <f>I15/E5/12</f>
        <v>10</v>
      </c>
      <c r="J19" t="s">
        <v>31</v>
      </c>
    </row>
    <row r="20" spans="1:9" ht="12.75">
      <c r="A20" s="22">
        <f>A19+30</f>
        <v>37109</v>
      </c>
      <c r="B20" s="21">
        <f t="shared" si="2"/>
        <v>91518.35988600146</v>
      </c>
      <c r="C20" s="21">
        <f t="shared" si="3"/>
        <v>1021.21</v>
      </c>
      <c r="D20" s="21">
        <f t="shared" si="4"/>
        <v>30</v>
      </c>
      <c r="E20" s="21">
        <f t="shared" si="1"/>
        <v>272.86691296190867</v>
      </c>
      <c r="F20" s="21">
        <f t="shared" si="5"/>
        <v>718.3430870380914</v>
      </c>
      <c r="G20" s="21" t="s">
        <v>16</v>
      </c>
      <c r="H20" s="1"/>
      <c r="I20" s="1"/>
    </row>
    <row r="21" spans="1:9" ht="12.75">
      <c r="A21" s="22">
        <f>A20+31</f>
        <v>37140</v>
      </c>
      <c r="B21" s="21">
        <f t="shared" si="2"/>
        <v>90797.89170066422</v>
      </c>
      <c r="C21" s="21">
        <f t="shared" si="3"/>
        <v>1021.21</v>
      </c>
      <c r="D21" s="21">
        <f t="shared" si="4"/>
        <v>30</v>
      </c>
      <c r="E21" s="21">
        <f t="shared" si="1"/>
        <v>270.74181466275434</v>
      </c>
      <c r="F21" s="21">
        <f t="shared" si="5"/>
        <v>720.4681853372457</v>
      </c>
      <c r="G21" s="21"/>
      <c r="H21" s="1"/>
      <c r="I21" s="3"/>
    </row>
    <row r="22" spans="1:9" ht="12.75">
      <c r="A22" s="22">
        <f t="shared" si="0"/>
        <v>37171</v>
      </c>
      <c r="B22" s="21">
        <f>B21-F22</f>
        <v>90075.29213027869</v>
      </c>
      <c r="C22" s="21">
        <f t="shared" si="3"/>
        <v>1021.21</v>
      </c>
      <c r="D22" s="21">
        <f t="shared" si="4"/>
        <v>30</v>
      </c>
      <c r="E22" s="21">
        <f t="shared" si="1"/>
        <v>268.610429614465</v>
      </c>
      <c r="F22" s="21">
        <f>C22-D22-E22</f>
        <v>722.5995703855351</v>
      </c>
      <c r="G22" s="21"/>
      <c r="H22" s="1"/>
      <c r="I22" s="1"/>
    </row>
    <row r="23" spans="1:9" ht="12.75">
      <c r="A23" s="22">
        <f>A22+28</f>
        <v>37199</v>
      </c>
      <c r="B23" s="21">
        <f t="shared" si="2"/>
        <v>89350.55486949743</v>
      </c>
      <c r="C23" s="21">
        <f t="shared" si="3"/>
        <v>1021.21</v>
      </c>
      <c r="D23" s="21">
        <f t="shared" si="4"/>
        <v>30</v>
      </c>
      <c r="E23" s="21">
        <f t="shared" si="1"/>
        <v>266.4727392187411</v>
      </c>
      <c r="F23" s="21">
        <f t="shared" si="5"/>
        <v>724.737260781259</v>
      </c>
      <c r="G23" s="21"/>
      <c r="H23" s="1"/>
      <c r="I23" s="1"/>
    </row>
    <row r="24" spans="1:9" ht="12.75">
      <c r="A24" s="22">
        <f t="shared" si="0"/>
        <v>37230</v>
      </c>
      <c r="B24" s="21">
        <f t="shared" si="2"/>
        <v>88623.6735943197</v>
      </c>
      <c r="C24" s="21">
        <f t="shared" si="3"/>
        <v>1021.21</v>
      </c>
      <c r="D24" s="21">
        <f t="shared" si="4"/>
        <v>30</v>
      </c>
      <c r="E24" s="21">
        <f t="shared" si="1"/>
        <v>264.3287248222632</v>
      </c>
      <c r="F24" s="21">
        <f t="shared" si="5"/>
        <v>726.8812751777368</v>
      </c>
      <c r="G24" s="21"/>
      <c r="H24" s="1"/>
      <c r="I24" s="3"/>
    </row>
    <row r="25" spans="1:9" ht="12.75">
      <c r="A25" s="22">
        <f>A24+30</f>
        <v>37260</v>
      </c>
      <c r="B25" s="21">
        <f t="shared" si="2"/>
        <v>87894.64196203623</v>
      </c>
      <c r="C25" s="21">
        <f t="shared" si="3"/>
        <v>1021.21</v>
      </c>
      <c r="D25" s="21">
        <f t="shared" si="4"/>
        <v>30</v>
      </c>
      <c r="E25" s="21">
        <f t="shared" si="1"/>
        <v>262.1783677165291</v>
      </c>
      <c r="F25" s="21">
        <f t="shared" si="5"/>
        <v>729.0316322834709</v>
      </c>
      <c r="G25" s="21"/>
      <c r="H25" s="1"/>
      <c r="I25" s="1"/>
    </row>
    <row r="26" spans="1:9" ht="12.75">
      <c r="A26" s="22">
        <f aca="true" t="shared" si="6" ref="A26:A31">A25+31</f>
        <v>37291</v>
      </c>
      <c r="B26" s="21">
        <f t="shared" si="2"/>
        <v>87163.45361117391</v>
      </c>
      <c r="C26" s="21">
        <f t="shared" si="3"/>
        <v>1021.21</v>
      </c>
      <c r="D26" s="21">
        <f t="shared" si="4"/>
        <v>30</v>
      </c>
      <c r="E26" s="21">
        <f t="shared" si="1"/>
        <v>260.0216491376905</v>
      </c>
      <c r="F26" s="21">
        <f t="shared" si="5"/>
        <v>731.1883508623096</v>
      </c>
      <c r="G26" s="21"/>
      <c r="H26" s="1"/>
      <c r="I26" s="1"/>
    </row>
    <row r="27" spans="1:9" ht="12.75">
      <c r="A27" s="22">
        <f>A26+30</f>
        <v>37321</v>
      </c>
      <c r="B27" s="21">
        <f aca="true" t="shared" si="7" ref="B27:B42">B26-F27</f>
        <v>86430.1021614403</v>
      </c>
      <c r="C27" s="21">
        <f t="shared" si="3"/>
        <v>1021.21</v>
      </c>
      <c r="D27" s="21">
        <f t="shared" si="4"/>
        <v>30</v>
      </c>
      <c r="E27" s="21">
        <f t="shared" si="1"/>
        <v>257.8585502663895</v>
      </c>
      <c r="F27" s="21">
        <f aca="true" t="shared" si="8" ref="F27:F42">C27-D27-E27</f>
        <v>733.3514497336105</v>
      </c>
      <c r="G27" s="21"/>
      <c r="H27" s="1"/>
      <c r="I27" s="1"/>
    </row>
    <row r="28" spans="1:9" ht="12.75">
      <c r="A28" s="22">
        <f t="shared" si="6"/>
        <v>37352</v>
      </c>
      <c r="B28" s="21">
        <f t="shared" si="7"/>
        <v>85694.58121366789</v>
      </c>
      <c r="C28" s="21">
        <f t="shared" si="3"/>
        <v>1021.21</v>
      </c>
      <c r="D28" s="21">
        <f t="shared" si="4"/>
        <v>30</v>
      </c>
      <c r="E28" s="21">
        <f t="shared" si="1"/>
        <v>255.6890522275942</v>
      </c>
      <c r="F28" s="21">
        <f t="shared" si="8"/>
        <v>735.5209477724059</v>
      </c>
      <c r="G28" s="21"/>
      <c r="H28" s="1"/>
      <c r="I28" s="1"/>
    </row>
    <row r="29" spans="1:9" ht="12.75">
      <c r="A29" s="22">
        <f t="shared" si="6"/>
        <v>37383</v>
      </c>
      <c r="B29" s="21">
        <f t="shared" si="7"/>
        <v>84956.88434975831</v>
      </c>
      <c r="C29" s="21">
        <f t="shared" si="3"/>
        <v>1021.21</v>
      </c>
      <c r="D29" s="21">
        <f t="shared" si="4"/>
        <v>30</v>
      </c>
      <c r="E29" s="21">
        <f t="shared" si="1"/>
        <v>253.51313609043416</v>
      </c>
      <c r="F29" s="21">
        <f t="shared" si="8"/>
        <v>737.6968639095659</v>
      </c>
      <c r="G29" s="21"/>
      <c r="H29" s="1"/>
      <c r="I29" s="1"/>
    </row>
    <row r="30" spans="1:9" ht="12.75">
      <c r="A30" s="22">
        <f>A29+30</f>
        <v>37413</v>
      </c>
      <c r="B30" s="21">
        <f t="shared" si="7"/>
        <v>84217.00513262635</v>
      </c>
      <c r="C30" s="21">
        <f t="shared" si="3"/>
        <v>1021.21</v>
      </c>
      <c r="D30" s="21">
        <f t="shared" si="4"/>
        <v>30</v>
      </c>
      <c r="E30" s="21">
        <f t="shared" si="1"/>
        <v>251.33078286803502</v>
      </c>
      <c r="F30" s="21">
        <f t="shared" si="8"/>
        <v>739.879217131965</v>
      </c>
      <c r="G30" s="21"/>
      <c r="H30" s="1"/>
      <c r="I30" s="1"/>
    </row>
    <row r="31" spans="1:9" ht="12.75">
      <c r="A31" s="22">
        <f t="shared" si="6"/>
        <v>37444</v>
      </c>
      <c r="B31" s="21">
        <f t="shared" si="7"/>
        <v>83474.9371061437</v>
      </c>
      <c r="C31" s="21">
        <f t="shared" si="3"/>
        <v>1021.21</v>
      </c>
      <c r="D31" s="21">
        <f t="shared" si="4"/>
        <v>30</v>
      </c>
      <c r="E31" s="21">
        <f t="shared" si="1"/>
        <v>249.14197351735294</v>
      </c>
      <c r="F31" s="21">
        <f t="shared" si="8"/>
        <v>742.0680264826472</v>
      </c>
      <c r="G31" s="21"/>
      <c r="H31" s="1"/>
      <c r="I31" s="1"/>
    </row>
    <row r="32" spans="1:9" ht="12.75">
      <c r="A32" s="22">
        <f>A31+30</f>
        <v>37474</v>
      </c>
      <c r="B32" s="21">
        <f t="shared" si="7"/>
        <v>82730.67379508271</v>
      </c>
      <c r="C32" s="21">
        <f t="shared" si="3"/>
        <v>1021.21</v>
      </c>
      <c r="D32" s="21">
        <f t="shared" si="4"/>
        <v>30</v>
      </c>
      <c r="E32" s="21">
        <f t="shared" si="1"/>
        <v>246.94668893900842</v>
      </c>
      <c r="F32" s="21">
        <f t="shared" si="8"/>
        <v>744.2633110609916</v>
      </c>
      <c r="G32" s="21" t="s">
        <v>17</v>
      </c>
      <c r="H32" s="1"/>
      <c r="I32" s="1"/>
    </row>
    <row r="33" spans="1:9" ht="12.75">
      <c r="A33" s="22">
        <f>A32+31</f>
        <v>37505</v>
      </c>
      <c r="B33" s="21">
        <f t="shared" si="7"/>
        <v>81984.20870505983</v>
      </c>
      <c r="C33" s="21">
        <f t="shared" si="3"/>
        <v>1021.21</v>
      </c>
      <c r="D33" s="21">
        <f t="shared" si="4"/>
        <v>30</v>
      </c>
      <c r="E33" s="21">
        <f t="shared" si="1"/>
        <v>244.74490997711968</v>
      </c>
      <c r="F33" s="21">
        <f t="shared" si="8"/>
        <v>746.4650900228803</v>
      </c>
      <c r="G33" s="21"/>
      <c r="H33" s="1"/>
      <c r="I33" s="3"/>
    </row>
    <row r="34" spans="1:9" ht="12.75">
      <c r="A34" s="22">
        <f aca="true" t="shared" si="9" ref="A34:A43">A33+31</f>
        <v>37536</v>
      </c>
      <c r="B34" s="21">
        <f>B33-F34</f>
        <v>81235.53532247897</v>
      </c>
      <c r="C34" s="21">
        <f t="shared" si="3"/>
        <v>1021.21</v>
      </c>
      <c r="D34" s="21">
        <f t="shared" si="4"/>
        <v>30</v>
      </c>
      <c r="E34" s="21">
        <f t="shared" si="1"/>
        <v>242.53661741913533</v>
      </c>
      <c r="F34" s="21">
        <f>C34-D34-E34</f>
        <v>748.6733825808647</v>
      </c>
      <c r="G34" s="21"/>
      <c r="H34" s="1"/>
      <c r="I34" s="1"/>
    </row>
    <row r="35" spans="1:9" ht="12.75">
      <c r="A35" s="22">
        <f>A34+28</f>
        <v>37564</v>
      </c>
      <c r="B35" s="21">
        <f t="shared" si="7"/>
        <v>80484.64711447465</v>
      </c>
      <c r="C35" s="21">
        <f t="shared" si="3"/>
        <v>1021.21</v>
      </c>
      <c r="D35" s="21">
        <f t="shared" si="4"/>
        <v>30</v>
      </c>
      <c r="E35" s="21">
        <f t="shared" si="1"/>
        <v>240.32179199566696</v>
      </c>
      <c r="F35" s="21">
        <f t="shared" si="8"/>
        <v>750.8882080043331</v>
      </c>
      <c r="G35" s="21"/>
      <c r="H35" s="1"/>
      <c r="I35" s="1"/>
    </row>
    <row r="36" spans="1:9" ht="12.75">
      <c r="A36" s="22">
        <f t="shared" si="9"/>
        <v>37595</v>
      </c>
      <c r="B36" s="21">
        <f t="shared" si="7"/>
        <v>79731.53752885497</v>
      </c>
      <c r="C36" s="21">
        <f t="shared" si="3"/>
        <v>1021.21</v>
      </c>
      <c r="D36" s="21">
        <f t="shared" si="4"/>
        <v>30</v>
      </c>
      <c r="E36" s="21">
        <f t="shared" si="1"/>
        <v>238.1004143803208</v>
      </c>
      <c r="F36" s="21">
        <f t="shared" si="8"/>
        <v>753.1095856196793</v>
      </c>
      <c r="G36" s="21"/>
      <c r="H36" s="1"/>
      <c r="I36" s="1"/>
    </row>
    <row r="37" spans="1:9" ht="12.75">
      <c r="A37" s="22">
        <f>A36+30</f>
        <v>37625</v>
      </c>
      <c r="B37" s="21">
        <f t="shared" si="7"/>
        <v>78976.1999940445</v>
      </c>
      <c r="C37" s="21">
        <f t="shared" si="3"/>
        <v>1021.21</v>
      </c>
      <c r="D37" s="21">
        <f t="shared" si="4"/>
        <v>30</v>
      </c>
      <c r="E37" s="21">
        <f t="shared" si="1"/>
        <v>235.87246518952927</v>
      </c>
      <c r="F37" s="21">
        <f t="shared" si="8"/>
        <v>755.3375348104707</v>
      </c>
      <c r="G37" s="21"/>
      <c r="H37" s="1"/>
      <c r="I37" s="1"/>
    </row>
    <row r="38" spans="1:9" ht="12.75">
      <c r="A38" s="22">
        <f t="shared" si="9"/>
        <v>37656</v>
      </c>
      <c r="B38" s="21">
        <f t="shared" si="7"/>
        <v>78218.62791902688</v>
      </c>
      <c r="C38" s="21">
        <f t="shared" si="3"/>
        <v>1021.21</v>
      </c>
      <c r="D38" s="21">
        <f t="shared" si="4"/>
        <v>30</v>
      </c>
      <c r="E38" s="21">
        <f t="shared" si="1"/>
        <v>233.63792498238163</v>
      </c>
      <c r="F38" s="21">
        <f t="shared" si="8"/>
        <v>757.5720750176184</v>
      </c>
      <c r="G38" s="21"/>
      <c r="H38" s="1"/>
      <c r="I38" s="1"/>
    </row>
    <row r="39" spans="1:9" ht="12.75">
      <c r="A39" s="22">
        <f>A38+30</f>
        <v>37686</v>
      </c>
      <c r="B39" s="21">
        <f t="shared" si="7"/>
        <v>77458.81469328734</v>
      </c>
      <c r="C39" s="21">
        <f t="shared" si="3"/>
        <v>1021.21</v>
      </c>
      <c r="D39" s="21">
        <f t="shared" si="4"/>
        <v>30</v>
      </c>
      <c r="E39" s="21">
        <f t="shared" si="1"/>
        <v>231.39677426045452</v>
      </c>
      <c r="F39" s="21">
        <f t="shared" si="8"/>
        <v>759.8132257395455</v>
      </c>
      <c r="G39" s="21"/>
      <c r="H39" s="1"/>
      <c r="I39" s="1"/>
    </row>
    <row r="40" spans="1:9" ht="12.75">
      <c r="A40" s="22">
        <f t="shared" si="9"/>
        <v>37717</v>
      </c>
      <c r="B40" s="21">
        <f t="shared" si="7"/>
        <v>76696.75368675498</v>
      </c>
      <c r="C40" s="21">
        <f t="shared" si="3"/>
        <v>1021.21</v>
      </c>
      <c r="D40" s="21">
        <f t="shared" si="4"/>
        <v>30</v>
      </c>
      <c r="E40" s="21">
        <f t="shared" si="1"/>
        <v>229.1489934676417</v>
      </c>
      <c r="F40" s="21">
        <f t="shared" si="8"/>
        <v>762.0610065323583</v>
      </c>
      <c r="G40" s="21"/>
      <c r="H40" s="1"/>
      <c r="I40" s="1"/>
    </row>
    <row r="41" spans="1:9" ht="12.75">
      <c r="A41" s="22">
        <f t="shared" si="9"/>
        <v>37748</v>
      </c>
      <c r="B41" s="21">
        <f t="shared" si="7"/>
        <v>75932.43824974496</v>
      </c>
      <c r="C41" s="21">
        <f t="shared" si="3"/>
        <v>1021.21</v>
      </c>
      <c r="D41" s="21">
        <f t="shared" si="4"/>
        <v>30</v>
      </c>
      <c r="E41" s="21">
        <f t="shared" si="1"/>
        <v>226.89456298998346</v>
      </c>
      <c r="F41" s="21">
        <f t="shared" si="8"/>
        <v>764.3154370100166</v>
      </c>
      <c r="G41" s="21"/>
      <c r="H41" s="1"/>
      <c r="I41" s="1"/>
    </row>
    <row r="42" spans="1:9" ht="12.75">
      <c r="A42" s="22">
        <f>A41+30</f>
        <v>37778</v>
      </c>
      <c r="B42" s="21">
        <f t="shared" si="7"/>
        <v>75165.86171290046</v>
      </c>
      <c r="C42" s="21">
        <f t="shared" si="3"/>
        <v>1021.21</v>
      </c>
      <c r="D42" s="21">
        <f t="shared" si="4"/>
        <v>30</v>
      </c>
      <c r="E42" s="21">
        <f t="shared" si="1"/>
        <v>224.6334631554955</v>
      </c>
      <c r="F42" s="21">
        <f t="shared" si="8"/>
        <v>766.5765368445045</v>
      </c>
      <c r="G42" s="21"/>
      <c r="H42" s="1"/>
      <c r="I42" s="1"/>
    </row>
    <row r="43" spans="1:9" ht="12.75">
      <c r="A43" s="22">
        <f t="shared" si="9"/>
        <v>37809</v>
      </c>
      <c r="B43" s="21">
        <f aca="true" t="shared" si="10" ref="B43:B57">B42-F43</f>
        <v>74397.01738713446</v>
      </c>
      <c r="C43" s="21">
        <f t="shared" si="3"/>
        <v>1021.21</v>
      </c>
      <c r="D43" s="21">
        <f t="shared" si="4"/>
        <v>30</v>
      </c>
      <c r="E43" s="21">
        <f t="shared" si="1"/>
        <v>222.36567423399717</v>
      </c>
      <c r="F43" s="21">
        <f aca="true" t="shared" si="11" ref="F43:F57">C43-D43-E43</f>
        <v>768.8443257660028</v>
      </c>
      <c r="G43" s="21"/>
      <c r="H43" s="1"/>
      <c r="I43" s="1"/>
    </row>
    <row r="44" spans="1:9" ht="12.75">
      <c r="A44" s="22">
        <f>A43+30</f>
        <v>37839</v>
      </c>
      <c r="B44" s="21">
        <f t="shared" si="10"/>
        <v>73625.8985635714</v>
      </c>
      <c r="C44" s="21">
        <f t="shared" si="3"/>
        <v>1021.21</v>
      </c>
      <c r="D44" s="21">
        <f t="shared" si="4"/>
        <v>30</v>
      </c>
      <c r="E44" s="21">
        <f t="shared" si="1"/>
        <v>220.09117643693943</v>
      </c>
      <c r="F44" s="21">
        <f t="shared" si="11"/>
        <v>771.1188235630606</v>
      </c>
      <c r="G44" s="21" t="s">
        <v>18</v>
      </c>
      <c r="H44" s="1"/>
      <c r="I44" s="1"/>
    </row>
    <row r="45" spans="1:9" ht="12.75">
      <c r="A45" s="22">
        <f>A44+31</f>
        <v>37870</v>
      </c>
      <c r="B45" s="21">
        <f t="shared" si="10"/>
        <v>72852.49851348864</v>
      </c>
      <c r="C45" s="21">
        <f t="shared" si="3"/>
        <v>1021.21</v>
      </c>
      <c r="D45" s="21">
        <f t="shared" si="4"/>
        <v>30</v>
      </c>
      <c r="E45" s="21">
        <f t="shared" si="1"/>
        <v>217.80994991723207</v>
      </c>
      <c r="F45" s="21">
        <f t="shared" si="11"/>
        <v>773.400050082768</v>
      </c>
      <c r="G45" s="21"/>
      <c r="H45" s="1"/>
      <c r="I45" s="3"/>
    </row>
    <row r="46" spans="1:9" ht="12.75">
      <c r="A46" s="22">
        <f aca="true" t="shared" si="12" ref="A46:A55">A45+31</f>
        <v>37901</v>
      </c>
      <c r="B46" s="21">
        <f>B45-F46</f>
        <v>72076.8104882577</v>
      </c>
      <c r="C46" s="21">
        <f t="shared" si="3"/>
        <v>1021.21</v>
      </c>
      <c r="D46" s="21">
        <f t="shared" si="4"/>
        <v>30</v>
      </c>
      <c r="E46" s="21">
        <f t="shared" si="1"/>
        <v>215.52197476907054</v>
      </c>
      <c r="F46" s="21">
        <f>C46-D46-E46</f>
        <v>775.6880252309295</v>
      </c>
      <c r="G46" s="21"/>
      <c r="H46" s="1"/>
      <c r="I46" s="1"/>
    </row>
    <row r="47" spans="1:9" ht="12.75">
      <c r="A47" s="22">
        <f>A46+28</f>
        <v>37929</v>
      </c>
      <c r="B47" s="21">
        <f t="shared" si="10"/>
        <v>71298.82771928546</v>
      </c>
      <c r="C47" s="21">
        <f t="shared" si="3"/>
        <v>1021.21</v>
      </c>
      <c r="D47" s="21">
        <f t="shared" si="4"/>
        <v>30</v>
      </c>
      <c r="E47" s="21">
        <f t="shared" si="1"/>
        <v>213.22723102776237</v>
      </c>
      <c r="F47" s="21">
        <f t="shared" si="11"/>
        <v>777.9827689722376</v>
      </c>
      <c r="G47" s="21"/>
      <c r="H47" s="1"/>
      <c r="I47" s="1"/>
    </row>
    <row r="48" spans="1:9" ht="12.75">
      <c r="A48" s="22">
        <f t="shared" si="12"/>
        <v>37960</v>
      </c>
      <c r="B48" s="21">
        <f t="shared" si="10"/>
        <v>70518.543417955</v>
      </c>
      <c r="C48" s="21">
        <f t="shared" si="3"/>
        <v>1021.21</v>
      </c>
      <c r="D48" s="21">
        <f t="shared" si="4"/>
        <v>30</v>
      </c>
      <c r="E48" s="21">
        <f t="shared" si="1"/>
        <v>210.92569866955282</v>
      </c>
      <c r="F48" s="21">
        <f t="shared" si="11"/>
        <v>780.2843013304472</v>
      </c>
      <c r="G48" s="21"/>
      <c r="H48" s="1"/>
      <c r="I48" s="1"/>
    </row>
    <row r="49" spans="1:9" ht="12.75">
      <c r="A49" s="22">
        <f>A48+30</f>
        <v>37990</v>
      </c>
      <c r="B49" s="21">
        <f t="shared" si="10"/>
        <v>69735.95077556645</v>
      </c>
      <c r="C49" s="21">
        <f t="shared" si="3"/>
        <v>1021.21</v>
      </c>
      <c r="D49" s="21">
        <f t="shared" si="4"/>
        <v>30</v>
      </c>
      <c r="E49" s="21">
        <f t="shared" si="1"/>
        <v>208.61735761145022</v>
      </c>
      <c r="F49" s="21">
        <f t="shared" si="11"/>
        <v>782.5926423885498</v>
      </c>
      <c r="G49" s="21"/>
      <c r="H49" s="1"/>
      <c r="I49" s="1"/>
    </row>
    <row r="50" spans="1:9" ht="12.75">
      <c r="A50" s="22">
        <f t="shared" si="12"/>
        <v>38021</v>
      </c>
      <c r="B50" s="21">
        <f t="shared" si="10"/>
        <v>68951.0429632775</v>
      </c>
      <c r="C50" s="21">
        <f t="shared" si="3"/>
        <v>1021.21</v>
      </c>
      <c r="D50" s="21">
        <f t="shared" si="4"/>
        <v>30</v>
      </c>
      <c r="E50" s="21">
        <f t="shared" si="1"/>
        <v>206.30218771105075</v>
      </c>
      <c r="F50" s="21">
        <f t="shared" si="11"/>
        <v>784.9078122889493</v>
      </c>
      <c r="G50" s="21"/>
      <c r="H50" s="1"/>
      <c r="I50" s="1"/>
    </row>
    <row r="51" spans="1:9" ht="12.75">
      <c r="A51" s="22">
        <f>A50+30</f>
        <v>38051</v>
      </c>
      <c r="B51" s="21">
        <f t="shared" si="10"/>
        <v>68163.81313204387</v>
      </c>
      <c r="C51" s="21">
        <f t="shared" si="3"/>
        <v>1021.21</v>
      </c>
      <c r="D51" s="21">
        <f t="shared" si="4"/>
        <v>30</v>
      </c>
      <c r="E51" s="21">
        <f t="shared" si="1"/>
        <v>203.98016876636262</v>
      </c>
      <c r="F51" s="21">
        <f t="shared" si="11"/>
        <v>787.2298312336375</v>
      </c>
      <c r="G51" s="21"/>
      <c r="H51" s="1"/>
      <c r="I51" s="1"/>
    </row>
    <row r="52" spans="1:9" ht="12.75">
      <c r="A52" s="22">
        <f t="shared" si="12"/>
        <v>38082</v>
      </c>
      <c r="B52" s="21">
        <f t="shared" si="10"/>
        <v>67374.2544125595</v>
      </c>
      <c r="C52" s="21">
        <f t="shared" si="3"/>
        <v>1021.21</v>
      </c>
      <c r="D52" s="21">
        <f t="shared" si="4"/>
        <v>30</v>
      </c>
      <c r="E52" s="21">
        <f t="shared" si="1"/>
        <v>201.65128051562976</v>
      </c>
      <c r="F52" s="21">
        <f t="shared" si="11"/>
        <v>789.5587194843703</v>
      </c>
      <c r="G52" s="21"/>
      <c r="H52" s="1"/>
      <c r="I52" s="1"/>
    </row>
    <row r="53" spans="1:9" ht="12.75">
      <c r="A53" s="22">
        <f t="shared" si="12"/>
        <v>38113</v>
      </c>
      <c r="B53" s="21">
        <f t="shared" si="10"/>
        <v>66582.35991519666</v>
      </c>
      <c r="C53" s="21">
        <f t="shared" si="3"/>
        <v>1021.21</v>
      </c>
      <c r="D53" s="21">
        <f t="shared" si="4"/>
        <v>30</v>
      </c>
      <c r="E53" s="21">
        <f t="shared" si="1"/>
        <v>199.3155026371552</v>
      </c>
      <c r="F53" s="21">
        <f t="shared" si="11"/>
        <v>791.8944973628448</v>
      </c>
      <c r="G53" s="21"/>
      <c r="H53" s="1"/>
      <c r="I53" s="1"/>
    </row>
    <row r="54" spans="1:9" ht="12.75">
      <c r="A54" s="22">
        <f>A53+30</f>
        <v>38143</v>
      </c>
      <c r="B54" s="21">
        <f t="shared" si="10"/>
        <v>65788.12272994578</v>
      </c>
      <c r="C54" s="21">
        <f t="shared" si="3"/>
        <v>1021.21</v>
      </c>
      <c r="D54" s="21">
        <f t="shared" si="4"/>
        <v>30</v>
      </c>
      <c r="E54" s="21">
        <f t="shared" si="1"/>
        <v>196.97281474912344</v>
      </c>
      <c r="F54" s="21">
        <f t="shared" si="11"/>
        <v>794.2371852508766</v>
      </c>
      <c r="G54" s="21"/>
      <c r="H54" s="1"/>
      <c r="I54" s="1"/>
    </row>
    <row r="55" spans="1:9" ht="12.75">
      <c r="A55" s="22">
        <f t="shared" si="12"/>
        <v>38174</v>
      </c>
      <c r="B55" s="21">
        <f t="shared" si="10"/>
        <v>64991.5359263552</v>
      </c>
      <c r="C55" s="21">
        <f t="shared" si="3"/>
        <v>1021.21</v>
      </c>
      <c r="D55" s="21">
        <f t="shared" si="4"/>
        <v>30</v>
      </c>
      <c r="E55" s="21">
        <f t="shared" si="1"/>
        <v>194.62319640942295</v>
      </c>
      <c r="F55" s="21">
        <f t="shared" si="11"/>
        <v>796.5868035905771</v>
      </c>
      <c r="G55" s="21"/>
      <c r="H55" s="1"/>
      <c r="I55" s="1"/>
    </row>
    <row r="56" spans="1:9" ht="12.75">
      <c r="A56" s="22">
        <f>A55+30</f>
        <v>38204</v>
      </c>
      <c r="B56" s="21">
        <f t="shared" si="10"/>
        <v>64192.59255347067</v>
      </c>
      <c r="C56" s="21">
        <f t="shared" si="3"/>
        <v>1021.21</v>
      </c>
      <c r="D56" s="21">
        <f t="shared" si="4"/>
        <v>30</v>
      </c>
      <c r="E56" s="21">
        <f t="shared" si="1"/>
        <v>192.26662711546746</v>
      </c>
      <c r="F56" s="21">
        <f t="shared" si="11"/>
        <v>798.9433728845326</v>
      </c>
      <c r="G56" s="21" t="s">
        <v>19</v>
      </c>
      <c r="H56" s="1"/>
      <c r="I56" s="1"/>
    </row>
    <row r="57" spans="1:9" ht="12.75">
      <c r="A57" s="22">
        <f>A56+31</f>
        <v>38235</v>
      </c>
      <c r="B57" s="21">
        <f t="shared" si="10"/>
        <v>63391.28563977469</v>
      </c>
      <c r="C57" s="21">
        <f t="shared" si="3"/>
        <v>1021.21</v>
      </c>
      <c r="D57" s="21">
        <f t="shared" si="4"/>
        <v>30</v>
      </c>
      <c r="E57" s="21">
        <f t="shared" si="1"/>
        <v>189.9030863040174</v>
      </c>
      <c r="F57" s="21">
        <f t="shared" si="11"/>
        <v>801.3069136959826</v>
      </c>
      <c r="G57" s="21"/>
      <c r="H57" s="1"/>
      <c r="I57" s="3"/>
    </row>
    <row r="58" spans="1:9" ht="12.75">
      <c r="A58" s="22">
        <f aca="true" t="shared" si="13" ref="A58:A67">A57+31</f>
        <v>38266</v>
      </c>
      <c r="B58" s="21">
        <f>B57-F58</f>
        <v>62587.608193125685</v>
      </c>
      <c r="C58" s="21">
        <f t="shared" si="3"/>
        <v>1021.21</v>
      </c>
      <c r="D58" s="21">
        <f t="shared" si="4"/>
        <v>30</v>
      </c>
      <c r="E58" s="21">
        <f t="shared" si="1"/>
        <v>187.5325533510001</v>
      </c>
      <c r="F58" s="21">
        <f>C58-D58-E58</f>
        <v>803.6774466489999</v>
      </c>
      <c r="G58" s="21"/>
      <c r="H58" s="1"/>
      <c r="I58" s="1"/>
    </row>
    <row r="59" spans="1:9" ht="12.75">
      <c r="A59" s="22">
        <f>A58+29</f>
        <v>38295</v>
      </c>
      <c r="B59" s="21">
        <f aca="true" t="shared" si="14" ref="B59:B74">B58-F59</f>
        <v>61781.55320069702</v>
      </c>
      <c r="C59" s="21">
        <f t="shared" si="3"/>
        <v>1021.21</v>
      </c>
      <c r="D59" s="21">
        <f t="shared" si="4"/>
        <v>30</v>
      </c>
      <c r="E59" s="21">
        <f t="shared" si="1"/>
        <v>185.15500757133015</v>
      </c>
      <c r="F59" s="21">
        <f aca="true" t="shared" si="15" ref="F59:F74">C59-D59-E59</f>
        <v>806.05499242867</v>
      </c>
      <c r="G59" s="21"/>
      <c r="H59" s="1"/>
      <c r="I59" s="1"/>
    </row>
    <row r="60" spans="1:9" ht="12.75">
      <c r="A60" s="22">
        <f t="shared" si="13"/>
        <v>38326</v>
      </c>
      <c r="B60" s="21">
        <f t="shared" si="14"/>
        <v>60973.113628915744</v>
      </c>
      <c r="C60" s="21">
        <f t="shared" si="3"/>
        <v>1021.21</v>
      </c>
      <c r="D60" s="21">
        <f t="shared" si="4"/>
        <v>30</v>
      </c>
      <c r="E60" s="21">
        <f t="shared" si="1"/>
        <v>182.77042821872868</v>
      </c>
      <c r="F60" s="21">
        <f t="shared" si="15"/>
        <v>808.4395717812713</v>
      </c>
      <c r="G60" s="21"/>
      <c r="H60" s="1"/>
      <c r="I60" s="1"/>
    </row>
    <row r="61" spans="1:9" ht="12.75">
      <c r="A61" s="22">
        <f>A60+30</f>
        <v>38356</v>
      </c>
      <c r="B61" s="21">
        <f t="shared" si="14"/>
        <v>60162.28242340129</v>
      </c>
      <c r="C61" s="21">
        <f t="shared" si="3"/>
        <v>1021.21</v>
      </c>
      <c r="D61" s="21">
        <f t="shared" si="4"/>
        <v>30</v>
      </c>
      <c r="E61" s="21">
        <f t="shared" si="1"/>
        <v>180.37879448554241</v>
      </c>
      <c r="F61" s="21">
        <f t="shared" si="15"/>
        <v>810.8312055144577</v>
      </c>
      <c r="G61" s="21"/>
      <c r="H61" s="1"/>
      <c r="I61" s="1"/>
    </row>
    <row r="62" spans="1:9" ht="12.75">
      <c r="A62" s="22">
        <f t="shared" si="13"/>
        <v>38387</v>
      </c>
      <c r="B62" s="21">
        <f t="shared" si="14"/>
        <v>59349.05250890385</v>
      </c>
      <c r="C62" s="21">
        <f t="shared" si="3"/>
        <v>1021.21</v>
      </c>
      <c r="D62" s="21">
        <f t="shared" si="4"/>
        <v>30</v>
      </c>
      <c r="E62" s="21">
        <f t="shared" si="1"/>
        <v>177.98008550256213</v>
      </c>
      <c r="F62" s="21">
        <f t="shared" si="15"/>
        <v>813.2299144974379</v>
      </c>
      <c r="G62" s="21"/>
      <c r="H62" s="1"/>
      <c r="I62" s="1"/>
    </row>
    <row r="63" spans="1:9" ht="12.75">
      <c r="A63" s="22">
        <f>A62+30</f>
        <v>38417</v>
      </c>
      <c r="B63" s="21">
        <f t="shared" si="14"/>
        <v>58533.41678924269</v>
      </c>
      <c r="C63" s="21">
        <f t="shared" si="3"/>
        <v>1021.21</v>
      </c>
      <c r="D63" s="21">
        <f t="shared" si="4"/>
        <v>30</v>
      </c>
      <c r="E63" s="21">
        <f t="shared" si="1"/>
        <v>175.57428033884054</v>
      </c>
      <c r="F63" s="21">
        <f t="shared" si="15"/>
        <v>815.6357196611596</v>
      </c>
      <c r="G63" s="21"/>
      <c r="H63" s="1"/>
      <c r="I63" s="1"/>
    </row>
    <row r="64" spans="1:9" ht="12.75">
      <c r="A64" s="22">
        <f t="shared" si="13"/>
        <v>38448</v>
      </c>
      <c r="B64" s="21">
        <f t="shared" si="14"/>
        <v>57715.368147244204</v>
      </c>
      <c r="C64" s="21">
        <f t="shared" si="3"/>
        <v>1021.21</v>
      </c>
      <c r="D64" s="21">
        <f t="shared" si="4"/>
        <v>30</v>
      </c>
      <c r="E64" s="21">
        <f t="shared" si="1"/>
        <v>173.16135800150963</v>
      </c>
      <c r="F64" s="21">
        <f t="shared" si="15"/>
        <v>818.0486419984904</v>
      </c>
      <c r="G64" s="21"/>
      <c r="H64" s="1"/>
      <c r="I64" s="1"/>
    </row>
    <row r="65" spans="1:9" ht="12.75">
      <c r="A65" s="22">
        <f t="shared" si="13"/>
        <v>38479</v>
      </c>
      <c r="B65" s="21">
        <f t="shared" si="14"/>
        <v>56894.8994446798</v>
      </c>
      <c r="C65" s="21">
        <f t="shared" si="3"/>
        <v>1021.21</v>
      </c>
      <c r="D65" s="21">
        <f t="shared" si="4"/>
        <v>30</v>
      </c>
      <c r="E65" s="21">
        <f t="shared" si="1"/>
        <v>170.74129743559743</v>
      </c>
      <c r="F65" s="21">
        <f t="shared" si="15"/>
        <v>820.4687025644026</v>
      </c>
      <c r="G65" s="21"/>
      <c r="H65" s="1"/>
      <c r="I65" s="1"/>
    </row>
    <row r="66" spans="1:9" ht="12.75">
      <c r="A66" s="22">
        <f>A65+30</f>
        <v>38509</v>
      </c>
      <c r="B66" s="21">
        <f t="shared" si="14"/>
        <v>56072.003522203646</v>
      </c>
      <c r="C66" s="21">
        <f t="shared" si="3"/>
        <v>1021.21</v>
      </c>
      <c r="D66" s="21">
        <f t="shared" si="4"/>
        <v>30</v>
      </c>
      <c r="E66" s="21">
        <f t="shared" si="1"/>
        <v>168.31407752384442</v>
      </c>
      <c r="F66" s="21">
        <f t="shared" si="15"/>
        <v>822.8959224761556</v>
      </c>
      <c r="G66" s="21"/>
      <c r="H66" s="1"/>
      <c r="I66" s="1"/>
    </row>
    <row r="67" spans="1:9" ht="12.75">
      <c r="A67" s="22">
        <f t="shared" si="13"/>
        <v>38540</v>
      </c>
      <c r="B67" s="21">
        <f t="shared" si="14"/>
        <v>55246.67319929016</v>
      </c>
      <c r="C67" s="21">
        <f t="shared" si="3"/>
        <v>1021.21</v>
      </c>
      <c r="D67" s="21">
        <f t="shared" si="4"/>
        <v>30</v>
      </c>
      <c r="E67" s="21">
        <f t="shared" si="1"/>
        <v>165.8796770865191</v>
      </c>
      <c r="F67" s="21">
        <f t="shared" si="15"/>
        <v>825.3303229134809</v>
      </c>
      <c r="G67" s="21"/>
      <c r="H67" s="1"/>
      <c r="I67" s="1"/>
    </row>
    <row r="68" spans="1:9" ht="12.75">
      <c r="A68" s="22">
        <f>A67+30</f>
        <v>38570</v>
      </c>
      <c r="B68" s="21">
        <f t="shared" si="14"/>
        <v>54418.901274171396</v>
      </c>
      <c r="C68" s="21">
        <f t="shared" si="3"/>
        <v>1021.21</v>
      </c>
      <c r="D68" s="21">
        <f t="shared" si="4"/>
        <v>30</v>
      </c>
      <c r="E68" s="21">
        <f t="shared" si="1"/>
        <v>163.43807488123338</v>
      </c>
      <c r="F68" s="21">
        <f t="shared" si="15"/>
        <v>827.7719251187666</v>
      </c>
      <c r="G68" s="21" t="s">
        <v>20</v>
      </c>
      <c r="H68" s="1"/>
      <c r="I68" s="1"/>
    </row>
    <row r="69" spans="1:9" ht="12.75">
      <c r="A69" s="22">
        <f>A68+31</f>
        <v>38601</v>
      </c>
      <c r="B69" s="21">
        <f t="shared" si="14"/>
        <v>53588.68052377415</v>
      </c>
      <c r="C69" s="21">
        <f t="shared" si="3"/>
        <v>1021.21</v>
      </c>
      <c r="D69" s="21">
        <f t="shared" si="4"/>
        <v>30</v>
      </c>
      <c r="E69" s="21">
        <f t="shared" si="1"/>
        <v>160.98924960275704</v>
      </c>
      <c r="F69" s="21">
        <f t="shared" si="15"/>
        <v>830.220750397243</v>
      </c>
      <c r="G69" s="21"/>
      <c r="H69" s="1"/>
      <c r="I69" s="3"/>
    </row>
    <row r="70" spans="1:9" ht="12.75">
      <c r="A70" s="22">
        <f aca="true" t="shared" si="16" ref="A70:A79">A69+31</f>
        <v>38632</v>
      </c>
      <c r="B70" s="21">
        <f>B69-F70</f>
        <v>52756.003703656985</v>
      </c>
      <c r="C70" s="21">
        <f t="shared" si="3"/>
        <v>1021.21</v>
      </c>
      <c r="D70" s="21">
        <f t="shared" si="4"/>
        <v>30</v>
      </c>
      <c r="E70" s="21">
        <f t="shared" si="1"/>
        <v>158.53317988283186</v>
      </c>
      <c r="F70" s="21">
        <f>C70-D70-E70</f>
        <v>832.6768201171682</v>
      </c>
      <c r="G70" s="21"/>
      <c r="H70" s="1"/>
      <c r="I70" s="1"/>
    </row>
    <row r="71" spans="1:9" ht="12.75">
      <c r="A71" s="22">
        <f>A70+28</f>
        <v>38660</v>
      </c>
      <c r="B71" s="21">
        <f t="shared" si="14"/>
        <v>51920.86354794697</v>
      </c>
      <c r="C71" s="21">
        <f t="shared" si="3"/>
        <v>1021.21</v>
      </c>
      <c r="D71" s="21">
        <f t="shared" si="4"/>
        <v>30</v>
      </c>
      <c r="E71" s="21">
        <f t="shared" si="1"/>
        <v>156.06984428998524</v>
      </c>
      <c r="F71" s="21">
        <f t="shared" si="15"/>
        <v>835.1401557100148</v>
      </c>
      <c r="G71" s="21"/>
      <c r="H71" s="1"/>
      <c r="I71" s="1"/>
    </row>
    <row r="72" spans="1:9" ht="12.75">
      <c r="A72" s="22">
        <f t="shared" si="16"/>
        <v>38691</v>
      </c>
      <c r="B72" s="21">
        <f t="shared" si="14"/>
        <v>51083.25276927631</v>
      </c>
      <c r="C72" s="21">
        <f t="shared" si="3"/>
        <v>1021.21</v>
      </c>
      <c r="D72" s="21">
        <f t="shared" si="4"/>
        <v>30</v>
      </c>
      <c r="E72" s="21">
        <f t="shared" si="1"/>
        <v>153.5992213293431</v>
      </c>
      <c r="F72" s="21">
        <f t="shared" si="15"/>
        <v>837.6107786706569</v>
      </c>
      <c r="G72" s="21"/>
      <c r="H72" s="1"/>
      <c r="I72" s="1"/>
    </row>
    <row r="73" spans="1:9" ht="12.75">
      <c r="A73" s="22">
        <f>A72+30</f>
        <v>38721</v>
      </c>
      <c r="B73" s="21">
        <f t="shared" si="14"/>
        <v>50243.16405871875</v>
      </c>
      <c r="C73" s="21">
        <f t="shared" si="3"/>
        <v>1021.21</v>
      </c>
      <c r="D73" s="21">
        <f t="shared" si="4"/>
        <v>30</v>
      </c>
      <c r="E73" s="21">
        <f t="shared" si="1"/>
        <v>151.12128944244242</v>
      </c>
      <c r="F73" s="21">
        <f t="shared" si="15"/>
        <v>840.0887105575576</v>
      </c>
      <c r="G73" s="21"/>
      <c r="H73" s="1"/>
      <c r="I73" s="1"/>
    </row>
    <row r="74" spans="1:9" ht="12.75">
      <c r="A74" s="22">
        <f t="shared" si="16"/>
        <v>38752</v>
      </c>
      <c r="B74" s="21">
        <f t="shared" si="14"/>
        <v>49400.590085725795</v>
      </c>
      <c r="C74" s="21">
        <f t="shared" si="3"/>
        <v>1021.21</v>
      </c>
      <c r="D74" s="21">
        <f t="shared" si="4"/>
        <v>30</v>
      </c>
      <c r="E74" s="21">
        <f aca="true" t="shared" si="17" ref="E74:E137">IF(B73&gt;0,B73*C$4,0)</f>
        <v>148.63602700704297</v>
      </c>
      <c r="F74" s="21">
        <f t="shared" si="15"/>
        <v>842.5739729929571</v>
      </c>
      <c r="G74" s="21"/>
      <c r="H74" s="1"/>
      <c r="I74" s="1"/>
    </row>
    <row r="75" spans="1:9" ht="12.75">
      <c r="A75" s="22">
        <f>A74+30</f>
        <v>38782</v>
      </c>
      <c r="B75" s="21">
        <f aca="true" t="shared" si="18" ref="B75:B90">B74-F75</f>
        <v>48555.523498062736</v>
      </c>
      <c r="C75" s="21">
        <f aca="true" t="shared" si="19" ref="C75:C138">MIN(B74+D75+E75,C74)</f>
        <v>1021.21</v>
      </c>
      <c r="D75" s="21">
        <f aca="true" t="shared" si="20" ref="D75:D138">IF(B74&gt;0,D74,0)</f>
        <v>30</v>
      </c>
      <c r="E75" s="21">
        <f t="shared" si="17"/>
        <v>146.1434123369388</v>
      </c>
      <c r="F75" s="21">
        <f aca="true" t="shared" si="21" ref="F75:F90">C75-D75-E75</f>
        <v>845.0665876630612</v>
      </c>
      <c r="G75" s="21"/>
      <c r="H75" s="1"/>
      <c r="I75" s="1"/>
    </row>
    <row r="76" spans="1:9" ht="12.75">
      <c r="A76" s="22">
        <f t="shared" si="16"/>
        <v>38813</v>
      </c>
      <c r="B76" s="21">
        <f t="shared" si="18"/>
        <v>47707.9569217445</v>
      </c>
      <c r="C76" s="21">
        <f t="shared" si="19"/>
        <v>1021.21</v>
      </c>
      <c r="D76" s="21">
        <f t="shared" si="20"/>
        <v>30</v>
      </c>
      <c r="E76" s="21">
        <f t="shared" si="17"/>
        <v>143.64342368176892</v>
      </c>
      <c r="F76" s="21">
        <f t="shared" si="21"/>
        <v>847.5665763182311</v>
      </c>
      <c r="G76" s="21"/>
      <c r="H76" s="1"/>
      <c r="I76" s="1"/>
    </row>
    <row r="77" spans="1:9" ht="12.75">
      <c r="A77" s="22">
        <f t="shared" si="16"/>
        <v>38844</v>
      </c>
      <c r="B77" s="21">
        <f t="shared" si="18"/>
        <v>46857.88296097133</v>
      </c>
      <c r="C77" s="21">
        <f t="shared" si="19"/>
        <v>1021.21</v>
      </c>
      <c r="D77" s="21">
        <f t="shared" si="20"/>
        <v>30</v>
      </c>
      <c r="E77" s="21">
        <f t="shared" si="17"/>
        <v>141.13603922682748</v>
      </c>
      <c r="F77" s="21">
        <f t="shared" si="21"/>
        <v>850.0739607731725</v>
      </c>
      <c r="G77" s="21"/>
      <c r="H77" s="1"/>
      <c r="I77" s="1"/>
    </row>
    <row r="78" spans="1:9" ht="12.75">
      <c r="A78" s="22">
        <f>A77+30</f>
        <v>38874</v>
      </c>
      <c r="B78" s="21">
        <f t="shared" si="18"/>
        <v>46005.2941980642</v>
      </c>
      <c r="C78" s="21">
        <f t="shared" si="19"/>
        <v>1021.21</v>
      </c>
      <c r="D78" s="21">
        <f t="shared" si="20"/>
        <v>30</v>
      </c>
      <c r="E78" s="21">
        <f t="shared" si="17"/>
        <v>138.6212370928735</v>
      </c>
      <c r="F78" s="21">
        <f t="shared" si="21"/>
        <v>852.5887629071265</v>
      </c>
      <c r="G78" s="21"/>
      <c r="H78" s="1"/>
      <c r="I78" s="1"/>
    </row>
    <row r="79" spans="1:9" ht="12.75">
      <c r="A79" s="22">
        <f t="shared" si="16"/>
        <v>38905</v>
      </c>
      <c r="B79" s="21">
        <f t="shared" si="18"/>
        <v>45150.18319340014</v>
      </c>
      <c r="C79" s="21">
        <f t="shared" si="19"/>
        <v>1021.21</v>
      </c>
      <c r="D79" s="21">
        <f t="shared" si="20"/>
        <v>30</v>
      </c>
      <c r="E79" s="21">
        <f t="shared" si="17"/>
        <v>136.09899533593992</v>
      </c>
      <c r="F79" s="21">
        <f t="shared" si="21"/>
        <v>855.1110046640601</v>
      </c>
      <c r="G79" s="21"/>
      <c r="H79" s="1"/>
      <c r="I79" s="1"/>
    </row>
    <row r="80" spans="1:9" ht="12.75">
      <c r="A80" s="22">
        <f>A79+30</f>
        <v>38935</v>
      </c>
      <c r="B80" s="21">
        <f t="shared" si="18"/>
        <v>44292.54248534728</v>
      </c>
      <c r="C80" s="21">
        <f t="shared" si="19"/>
        <v>1021.21</v>
      </c>
      <c r="D80" s="21">
        <f t="shared" si="20"/>
        <v>30</v>
      </c>
      <c r="E80" s="21">
        <f t="shared" si="17"/>
        <v>133.56929194714206</v>
      </c>
      <c r="F80" s="21">
        <f t="shared" si="21"/>
        <v>857.6407080528579</v>
      </c>
      <c r="G80" s="21" t="s">
        <v>21</v>
      </c>
      <c r="H80" s="1"/>
      <c r="I80" s="1"/>
    </row>
    <row r="81" spans="1:9" ht="12.75">
      <c r="A81" s="22">
        <f>A80+31</f>
        <v>38966</v>
      </c>
      <c r="B81" s="21">
        <f t="shared" si="18"/>
        <v>43432.364590199766</v>
      </c>
      <c r="C81" s="21">
        <f t="shared" si="19"/>
        <v>1021.21</v>
      </c>
      <c r="D81" s="21">
        <f t="shared" si="20"/>
        <v>30</v>
      </c>
      <c r="E81" s="21">
        <f t="shared" si="17"/>
        <v>131.0321048524857</v>
      </c>
      <c r="F81" s="21">
        <f t="shared" si="21"/>
        <v>860.1778951475144</v>
      </c>
      <c r="G81" s="21"/>
      <c r="H81" s="1"/>
      <c r="I81" s="3"/>
    </row>
    <row r="82" spans="1:9" ht="12.75">
      <c r="A82" s="22">
        <f aca="true" t="shared" si="22" ref="A82:A91">A81+31</f>
        <v>38997</v>
      </c>
      <c r="B82" s="21">
        <f>B81-F82</f>
        <v>42569.64200211244</v>
      </c>
      <c r="C82" s="21">
        <f t="shared" si="19"/>
        <v>1021.21</v>
      </c>
      <c r="D82" s="21">
        <f t="shared" si="20"/>
        <v>30</v>
      </c>
      <c r="E82" s="21">
        <f t="shared" si="17"/>
        <v>128.4874119126743</v>
      </c>
      <c r="F82" s="21">
        <f>C82-D82-E82</f>
        <v>862.7225880873257</v>
      </c>
      <c r="G82" s="21"/>
      <c r="H82" s="1"/>
      <c r="I82" s="1"/>
    </row>
    <row r="83" spans="1:9" ht="12.75">
      <c r="A83" s="22">
        <f>A82+28</f>
        <v>39025</v>
      </c>
      <c r="B83" s="21">
        <f t="shared" si="18"/>
        <v>41704.36719303536</v>
      </c>
      <c r="C83" s="21">
        <f t="shared" si="19"/>
        <v>1021.21</v>
      </c>
      <c r="D83" s="21">
        <f t="shared" si="20"/>
        <v>30</v>
      </c>
      <c r="E83" s="21">
        <f t="shared" si="17"/>
        <v>125.93519092291598</v>
      </c>
      <c r="F83" s="21">
        <f t="shared" si="21"/>
        <v>865.274809077084</v>
      </c>
      <c r="G83" s="21"/>
      <c r="H83" s="1"/>
      <c r="I83" s="1"/>
    </row>
    <row r="84" spans="1:9" ht="12.75">
      <c r="A84" s="22">
        <f t="shared" si="22"/>
        <v>39056</v>
      </c>
      <c r="B84" s="21">
        <f t="shared" si="18"/>
        <v>40836.53261264809</v>
      </c>
      <c r="C84" s="21">
        <f t="shared" si="19"/>
        <v>1021.21</v>
      </c>
      <c r="D84" s="21">
        <f t="shared" si="20"/>
        <v>30</v>
      </c>
      <c r="E84" s="21">
        <f t="shared" si="17"/>
        <v>123.3754196127296</v>
      </c>
      <c r="F84" s="21">
        <f t="shared" si="21"/>
        <v>867.8345803872704</v>
      </c>
      <c r="G84" s="21"/>
      <c r="H84" s="1"/>
      <c r="I84" s="1"/>
    </row>
    <row r="85" spans="1:9" ht="12.75">
      <c r="A85" s="22">
        <f>A84+30</f>
        <v>39086</v>
      </c>
      <c r="B85" s="21">
        <f t="shared" si="18"/>
        <v>39966.13068829384</v>
      </c>
      <c r="C85" s="21">
        <f t="shared" si="19"/>
        <v>1021.21</v>
      </c>
      <c r="D85" s="21">
        <f t="shared" si="20"/>
        <v>30</v>
      </c>
      <c r="E85" s="21">
        <f t="shared" si="17"/>
        <v>120.80807564575059</v>
      </c>
      <c r="F85" s="21">
        <f t="shared" si="21"/>
        <v>870.4019243542494</v>
      </c>
      <c r="G85" s="21"/>
      <c r="H85" s="1"/>
      <c r="I85" s="1"/>
    </row>
    <row r="86" spans="1:9" ht="12.75">
      <c r="A86" s="22">
        <f t="shared" si="22"/>
        <v>39117</v>
      </c>
      <c r="B86" s="21">
        <f t="shared" si="18"/>
        <v>39093.153824913374</v>
      </c>
      <c r="C86" s="21">
        <f t="shared" si="19"/>
        <v>1021.21</v>
      </c>
      <c r="D86" s="21">
        <f t="shared" si="20"/>
        <v>30</v>
      </c>
      <c r="E86" s="21">
        <f t="shared" si="17"/>
        <v>118.23313661953593</v>
      </c>
      <c r="F86" s="21">
        <f t="shared" si="21"/>
        <v>872.9768633804641</v>
      </c>
      <c r="G86" s="21"/>
      <c r="H86" s="1"/>
      <c r="I86" s="1"/>
    </row>
    <row r="87" spans="1:9" ht="12.75">
      <c r="A87" s="22">
        <f>A86+30</f>
        <v>39147</v>
      </c>
      <c r="B87" s="21">
        <f t="shared" si="18"/>
        <v>38217.59440497874</v>
      </c>
      <c r="C87" s="21">
        <f t="shared" si="19"/>
        <v>1021.21</v>
      </c>
      <c r="D87" s="21">
        <f t="shared" si="20"/>
        <v>30</v>
      </c>
      <c r="E87" s="21">
        <f t="shared" si="17"/>
        <v>115.65058006536873</v>
      </c>
      <c r="F87" s="21">
        <f t="shared" si="21"/>
        <v>875.5594199346313</v>
      </c>
      <c r="G87" s="21"/>
      <c r="H87" s="1"/>
      <c r="I87" s="1"/>
    </row>
    <row r="88" spans="1:9" ht="12.75">
      <c r="A88" s="22">
        <f t="shared" si="22"/>
        <v>39178</v>
      </c>
      <c r="B88" s="21">
        <f t="shared" si="18"/>
        <v>37339.44478842681</v>
      </c>
      <c r="C88" s="21">
        <f t="shared" si="19"/>
        <v>1021.21</v>
      </c>
      <c r="D88" s="21">
        <f t="shared" si="20"/>
        <v>30</v>
      </c>
      <c r="E88" s="21">
        <f t="shared" si="17"/>
        <v>113.06038344806211</v>
      </c>
      <c r="F88" s="21">
        <f t="shared" si="21"/>
        <v>878.1496165519379</v>
      </c>
      <c r="G88" s="21"/>
      <c r="H88" s="1"/>
      <c r="I88" s="1"/>
    </row>
    <row r="89" spans="1:9" ht="12.75">
      <c r="A89" s="22">
        <f t="shared" si="22"/>
        <v>39209</v>
      </c>
      <c r="B89" s="21">
        <f t="shared" si="18"/>
        <v>36458.69731259257</v>
      </c>
      <c r="C89" s="21">
        <f t="shared" si="19"/>
        <v>1021.21</v>
      </c>
      <c r="D89" s="21">
        <f t="shared" si="20"/>
        <v>30</v>
      </c>
      <c r="E89" s="21">
        <f t="shared" si="17"/>
        <v>110.46252416576263</v>
      </c>
      <c r="F89" s="21">
        <f t="shared" si="21"/>
        <v>880.7474758342374</v>
      </c>
      <c r="G89" s="21"/>
      <c r="H89" s="1"/>
      <c r="I89" s="1"/>
    </row>
    <row r="90" spans="1:9" ht="12.75">
      <c r="A90" s="22">
        <f>A89+30</f>
        <v>39239</v>
      </c>
      <c r="B90" s="21">
        <f t="shared" si="18"/>
        <v>35575.34429214233</v>
      </c>
      <c r="C90" s="21">
        <f t="shared" si="19"/>
        <v>1021.21</v>
      </c>
      <c r="D90" s="21">
        <f t="shared" si="20"/>
        <v>30</v>
      </c>
      <c r="E90" s="21">
        <f t="shared" si="17"/>
        <v>107.85697954975302</v>
      </c>
      <c r="F90" s="21">
        <f t="shared" si="21"/>
        <v>883.353020450247</v>
      </c>
      <c r="G90" s="21"/>
      <c r="H90" s="1"/>
      <c r="I90" s="1"/>
    </row>
    <row r="91" spans="1:9" ht="12.75">
      <c r="A91" s="22">
        <f t="shared" si="22"/>
        <v>39270</v>
      </c>
      <c r="B91" s="21">
        <f>B90-F91</f>
        <v>34689.37801900658</v>
      </c>
      <c r="C91" s="21">
        <f t="shared" si="19"/>
        <v>1021.21</v>
      </c>
      <c r="D91" s="21">
        <f t="shared" si="20"/>
        <v>30</v>
      </c>
      <c r="E91" s="21">
        <f t="shared" si="17"/>
        <v>105.24372686425438</v>
      </c>
      <c r="F91" s="21">
        <f>C91-D91-E91</f>
        <v>885.9662731357456</v>
      </c>
      <c r="G91" s="21"/>
      <c r="H91" s="1"/>
      <c r="I91" s="1"/>
    </row>
    <row r="92" spans="1:9" ht="12.75">
      <c r="A92" s="22">
        <f>A91+30</f>
        <v>39300</v>
      </c>
      <c r="B92" s="21">
        <f>B91-F92</f>
        <v>33800.79076231281</v>
      </c>
      <c r="C92" s="21">
        <f t="shared" si="19"/>
        <v>1021.21</v>
      </c>
      <c r="D92" s="21">
        <f t="shared" si="20"/>
        <v>30</v>
      </c>
      <c r="E92" s="21">
        <f t="shared" si="17"/>
        <v>102.6227433062278</v>
      </c>
      <c r="F92" s="21">
        <f>C92-D92-E92</f>
        <v>888.5872566937722</v>
      </c>
      <c r="G92" s="21" t="s">
        <v>22</v>
      </c>
      <c r="H92" s="1"/>
      <c r="I92" s="1"/>
    </row>
    <row r="93" spans="1:9" ht="12.75">
      <c r="A93" s="22">
        <f>A92+31</f>
        <v>39331</v>
      </c>
      <c r="B93" s="21">
        <f>B92-F93</f>
        <v>32909.57476831799</v>
      </c>
      <c r="C93" s="21">
        <f t="shared" si="19"/>
        <v>1021.21</v>
      </c>
      <c r="D93" s="21">
        <f t="shared" si="20"/>
        <v>30</v>
      </c>
      <c r="E93" s="21">
        <f t="shared" si="17"/>
        <v>99.9940060051754</v>
      </c>
      <c r="F93" s="21">
        <f>C93-D93-E93</f>
        <v>891.2159939948247</v>
      </c>
      <c r="G93" s="21"/>
      <c r="H93" s="1"/>
      <c r="I93" s="3"/>
    </row>
    <row r="94" spans="1:9" ht="12.75">
      <c r="A94" s="22">
        <f aca="true" t="shared" si="23" ref="A94:A103">A93+31</f>
        <v>39362</v>
      </c>
      <c r="B94" s="21">
        <f>B93-F94</f>
        <v>32015.72226034093</v>
      </c>
      <c r="C94" s="21">
        <f t="shared" si="19"/>
        <v>1021.21</v>
      </c>
      <c r="D94" s="21">
        <f t="shared" si="20"/>
        <v>30</v>
      </c>
      <c r="E94" s="21">
        <f t="shared" si="17"/>
        <v>97.3574920229407</v>
      </c>
      <c r="F94" s="21">
        <f>C94-D94-E94</f>
        <v>893.8525079770593</v>
      </c>
      <c r="G94" s="21"/>
      <c r="H94" s="1"/>
      <c r="I94" s="1"/>
    </row>
    <row r="95" spans="1:9" ht="12.75">
      <c r="A95" s="22">
        <f>A94+28</f>
        <v>39390</v>
      </c>
      <c r="B95" s="21">
        <f aca="true" t="shared" si="24" ref="B95:B105">B94-F95</f>
        <v>31119.225438694437</v>
      </c>
      <c r="C95" s="21">
        <f t="shared" si="19"/>
        <v>1021.21</v>
      </c>
      <c r="D95" s="21">
        <f t="shared" si="20"/>
        <v>30</v>
      </c>
      <c r="E95" s="21">
        <f t="shared" si="17"/>
        <v>94.71317835350858</v>
      </c>
      <c r="F95" s="21">
        <f aca="true" t="shared" si="25" ref="F95:F105">C95-D95-E95</f>
        <v>896.4968216464914</v>
      </c>
      <c r="G95" s="21"/>
      <c r="H95" s="1"/>
      <c r="I95" s="1"/>
    </row>
    <row r="96" spans="1:9" ht="12.75">
      <c r="A96" s="22">
        <f t="shared" si="23"/>
        <v>39421</v>
      </c>
      <c r="B96" s="21">
        <f t="shared" si="24"/>
        <v>30220.07648061724</v>
      </c>
      <c r="C96" s="21">
        <f t="shared" si="19"/>
        <v>1021.21</v>
      </c>
      <c r="D96" s="21">
        <f t="shared" si="20"/>
        <v>30</v>
      </c>
      <c r="E96" s="21">
        <f t="shared" si="17"/>
        <v>92.06104192280438</v>
      </c>
      <c r="F96" s="21">
        <f t="shared" si="25"/>
        <v>899.1489580771956</v>
      </c>
      <c r="G96" s="21"/>
      <c r="H96" s="1"/>
      <c r="I96" s="1"/>
    </row>
    <row r="97" spans="1:9" ht="12.75">
      <c r="A97" s="22">
        <f>A96+30</f>
        <v>39451</v>
      </c>
      <c r="B97" s="21">
        <f t="shared" si="24"/>
        <v>29318.267540205732</v>
      </c>
      <c r="C97" s="21">
        <f t="shared" si="19"/>
        <v>1021.21</v>
      </c>
      <c r="D97" s="21">
        <f t="shared" si="20"/>
        <v>30</v>
      </c>
      <c r="E97" s="21">
        <f t="shared" si="17"/>
        <v>89.40105958849267</v>
      </c>
      <c r="F97" s="21">
        <f t="shared" si="25"/>
        <v>901.8089404115074</v>
      </c>
      <c r="G97" s="21"/>
      <c r="H97" s="1"/>
      <c r="I97" s="1"/>
    </row>
    <row r="98" spans="1:9" ht="12.75">
      <c r="A98" s="22">
        <f t="shared" si="23"/>
        <v>39482</v>
      </c>
      <c r="B98" s="21">
        <f t="shared" si="24"/>
        <v>28413.790748345506</v>
      </c>
      <c r="C98" s="21">
        <f t="shared" si="19"/>
        <v>1021.21</v>
      </c>
      <c r="D98" s="21">
        <f t="shared" si="20"/>
        <v>30</v>
      </c>
      <c r="E98" s="21">
        <f t="shared" si="17"/>
        <v>86.73320813977529</v>
      </c>
      <c r="F98" s="21">
        <f t="shared" si="25"/>
        <v>904.4767918602247</v>
      </c>
      <c r="G98" s="21"/>
      <c r="H98" s="1"/>
      <c r="I98" s="1"/>
    </row>
    <row r="99" spans="1:9" ht="12.75">
      <c r="A99" s="22">
        <f>A98+30</f>
        <v>39512</v>
      </c>
      <c r="B99" s="21">
        <f t="shared" si="24"/>
        <v>27506.638212642694</v>
      </c>
      <c r="C99" s="21">
        <f t="shared" si="19"/>
        <v>1021.21</v>
      </c>
      <c r="D99" s="21">
        <f t="shared" si="20"/>
        <v>30</v>
      </c>
      <c r="E99" s="21">
        <f t="shared" si="17"/>
        <v>84.05746429718879</v>
      </c>
      <c r="F99" s="21">
        <f t="shared" si="25"/>
        <v>907.1525357028113</v>
      </c>
      <c r="G99" s="21"/>
      <c r="H99" s="1"/>
      <c r="I99" s="1"/>
    </row>
    <row r="100" spans="1:9" ht="12.75">
      <c r="A100" s="22">
        <f t="shared" si="23"/>
        <v>39543</v>
      </c>
      <c r="B100" s="21">
        <f t="shared" si="24"/>
        <v>26596.802017355094</v>
      </c>
      <c r="C100" s="21">
        <f t="shared" si="19"/>
        <v>1021.21</v>
      </c>
      <c r="D100" s="21">
        <f t="shared" si="20"/>
        <v>30</v>
      </c>
      <c r="E100" s="21">
        <f t="shared" si="17"/>
        <v>81.3738047124013</v>
      </c>
      <c r="F100" s="21">
        <f t="shared" si="25"/>
        <v>909.8361952875987</v>
      </c>
      <c r="G100" s="21"/>
      <c r="H100" s="1"/>
      <c r="I100" s="1"/>
    </row>
    <row r="101" spans="1:9" ht="12.75">
      <c r="A101" s="22">
        <f t="shared" si="23"/>
        <v>39574</v>
      </c>
      <c r="B101" s="21">
        <f t="shared" si="24"/>
        <v>25684.274223323104</v>
      </c>
      <c r="C101" s="21">
        <f t="shared" si="19"/>
        <v>1021.21</v>
      </c>
      <c r="D101" s="21">
        <f t="shared" si="20"/>
        <v>30</v>
      </c>
      <c r="E101" s="21">
        <f t="shared" si="17"/>
        <v>78.68220596800882</v>
      </c>
      <c r="F101" s="21">
        <f t="shared" si="25"/>
        <v>912.5277940319912</v>
      </c>
      <c r="G101" s="21"/>
      <c r="H101" s="1"/>
      <c r="I101" s="1"/>
    </row>
    <row r="102" spans="1:9" ht="12.75">
      <c r="A102" s="22">
        <f>A101+30</f>
        <v>39604</v>
      </c>
      <c r="B102" s="21">
        <f t="shared" si="24"/>
        <v>24769.046867900433</v>
      </c>
      <c r="C102" s="21">
        <f t="shared" si="19"/>
        <v>1021.21</v>
      </c>
      <c r="D102" s="21">
        <f t="shared" si="20"/>
        <v>30</v>
      </c>
      <c r="E102" s="21">
        <f t="shared" si="17"/>
        <v>75.98264457733084</v>
      </c>
      <c r="F102" s="21">
        <f t="shared" si="25"/>
        <v>915.2273554226692</v>
      </c>
      <c r="G102" s="21"/>
      <c r="H102" s="1"/>
      <c r="I102" s="1"/>
    </row>
    <row r="103" spans="1:9" ht="12.75">
      <c r="A103" s="22">
        <f t="shared" si="23"/>
        <v>39635</v>
      </c>
      <c r="B103" s="21">
        <f t="shared" si="24"/>
        <v>23851.11196488464</v>
      </c>
      <c r="C103" s="21">
        <f t="shared" si="19"/>
        <v>1021.21</v>
      </c>
      <c r="D103" s="21">
        <f t="shared" si="20"/>
        <v>30</v>
      </c>
      <c r="E103" s="21">
        <f t="shared" si="17"/>
        <v>73.27509698420545</v>
      </c>
      <c r="F103" s="21">
        <f t="shared" si="25"/>
        <v>917.9349030157946</v>
      </c>
      <c r="G103" s="21"/>
      <c r="H103" s="1"/>
      <c r="I103" s="1"/>
    </row>
    <row r="104" spans="1:9" ht="12.75">
      <c r="A104" s="22">
        <f>A103+30</f>
        <v>39665</v>
      </c>
      <c r="B104" s="21">
        <f t="shared" si="24"/>
        <v>22930.461504447423</v>
      </c>
      <c r="C104" s="21">
        <f t="shared" si="19"/>
        <v>1021.21</v>
      </c>
      <c r="D104" s="21">
        <f t="shared" si="20"/>
        <v>30</v>
      </c>
      <c r="E104" s="21">
        <f t="shared" si="17"/>
        <v>70.55953956278373</v>
      </c>
      <c r="F104" s="21">
        <f t="shared" si="25"/>
        <v>920.6504604372163</v>
      </c>
      <c r="G104" s="21" t="s">
        <v>23</v>
      </c>
      <c r="H104" s="1"/>
      <c r="I104" s="1"/>
    </row>
    <row r="105" spans="1:9" ht="12.75">
      <c r="A105" s="22">
        <f>A104+31</f>
        <v>39696</v>
      </c>
      <c r="B105" s="21">
        <f t="shared" si="24"/>
        <v>22007.087453064745</v>
      </c>
      <c r="C105" s="21">
        <f t="shared" si="19"/>
        <v>1021.21</v>
      </c>
      <c r="D105" s="21">
        <f t="shared" si="20"/>
        <v>30</v>
      </c>
      <c r="E105" s="21">
        <f t="shared" si="17"/>
        <v>67.83594861732362</v>
      </c>
      <c r="F105" s="21">
        <f t="shared" si="25"/>
        <v>923.3740513826764</v>
      </c>
      <c r="G105" s="21"/>
      <c r="H105" s="1"/>
      <c r="I105" s="1"/>
    </row>
    <row r="106" spans="1:9" ht="12.75">
      <c r="A106" s="22">
        <f aca="true" t="shared" si="26" ref="A106:A115">A105+31</f>
        <v>39727</v>
      </c>
      <c r="B106" s="21">
        <f>B105-F106</f>
        <v>21080.98175344673</v>
      </c>
      <c r="C106" s="21">
        <f t="shared" si="19"/>
        <v>1021.21</v>
      </c>
      <c r="D106" s="21">
        <f t="shared" si="20"/>
        <v>30</v>
      </c>
      <c r="E106" s="21">
        <f t="shared" si="17"/>
        <v>65.10430038198321</v>
      </c>
      <c r="F106" s="21">
        <f>C106-D106-E106</f>
        <v>926.1056996180168</v>
      </c>
      <c r="G106" s="21"/>
      <c r="H106" s="1"/>
      <c r="I106" s="1"/>
    </row>
    <row r="107" spans="1:9" ht="12.75">
      <c r="A107" s="22">
        <f>A106+29</f>
        <v>39756</v>
      </c>
      <c r="B107" s="21">
        <f aca="true" t="shared" si="27" ref="B107:B117">B106-F107</f>
        <v>20152.13632446734</v>
      </c>
      <c r="C107" s="21">
        <f t="shared" si="19"/>
        <v>1021.21</v>
      </c>
      <c r="D107" s="21">
        <f t="shared" si="20"/>
        <v>30</v>
      </c>
      <c r="E107" s="21">
        <f t="shared" si="17"/>
        <v>62.36457102061324</v>
      </c>
      <c r="F107" s="21">
        <f aca="true" t="shared" si="28" ref="F107:F117">C107-D107-E107</f>
        <v>928.8454289793868</v>
      </c>
      <c r="G107" s="21"/>
      <c r="H107" s="1"/>
      <c r="I107" s="1"/>
    </row>
    <row r="108" spans="1:9" ht="12.75">
      <c r="A108" s="22">
        <f t="shared" si="26"/>
        <v>39787</v>
      </c>
      <c r="B108" s="21">
        <f t="shared" si="27"/>
        <v>19220.54306109389</v>
      </c>
      <c r="C108" s="21">
        <f t="shared" si="19"/>
        <v>1021.21</v>
      </c>
      <c r="D108" s="21">
        <f t="shared" si="20"/>
        <v>30</v>
      </c>
      <c r="E108" s="21">
        <f t="shared" si="17"/>
        <v>59.61673662654921</v>
      </c>
      <c r="F108" s="21">
        <f t="shared" si="28"/>
        <v>931.5932633734508</v>
      </c>
      <c r="G108" s="21"/>
      <c r="H108" s="1"/>
      <c r="I108" s="1"/>
    </row>
    <row r="109" spans="1:9" ht="12.75">
      <c r="A109" s="22">
        <f>A108+30</f>
        <v>39817</v>
      </c>
      <c r="B109" s="21">
        <f t="shared" si="27"/>
        <v>18286.19383431629</v>
      </c>
      <c r="C109" s="21">
        <f t="shared" si="19"/>
        <v>1021.21</v>
      </c>
      <c r="D109" s="21">
        <f t="shared" si="20"/>
        <v>30</v>
      </c>
      <c r="E109" s="21">
        <f t="shared" si="17"/>
        <v>56.860773222402756</v>
      </c>
      <c r="F109" s="21">
        <f t="shared" si="28"/>
        <v>934.3492267775973</v>
      </c>
      <c r="G109" s="21"/>
      <c r="H109" s="1"/>
      <c r="I109" s="1"/>
    </row>
    <row r="110" spans="1:9" ht="12.75">
      <c r="A110" s="22">
        <f t="shared" si="26"/>
        <v>39848</v>
      </c>
      <c r="B110" s="21">
        <f t="shared" si="27"/>
        <v>17349.080491076144</v>
      </c>
      <c r="C110" s="21">
        <f t="shared" si="19"/>
        <v>1021.21</v>
      </c>
      <c r="D110" s="21">
        <f t="shared" si="20"/>
        <v>30</v>
      </c>
      <c r="E110" s="21">
        <f t="shared" si="17"/>
        <v>54.09665675985236</v>
      </c>
      <c r="F110" s="21">
        <f t="shared" si="28"/>
        <v>937.1133432401476</v>
      </c>
      <c r="G110" s="21"/>
      <c r="H110" s="1"/>
      <c r="I110" s="1"/>
    </row>
    <row r="111" spans="1:9" ht="12.75">
      <c r="A111" s="22">
        <f>A110+30</f>
        <v>39878</v>
      </c>
      <c r="B111" s="21">
        <f t="shared" si="27"/>
        <v>16409.194854195575</v>
      </c>
      <c r="C111" s="21">
        <f t="shared" si="19"/>
        <v>1021.21</v>
      </c>
      <c r="D111" s="21">
        <f t="shared" si="20"/>
        <v>30</v>
      </c>
      <c r="E111" s="21">
        <f t="shared" si="17"/>
        <v>51.32436311943359</v>
      </c>
      <c r="F111" s="21">
        <f t="shared" si="28"/>
        <v>939.8856368805665</v>
      </c>
      <c r="G111" s="21"/>
      <c r="H111" s="1"/>
      <c r="I111" s="1"/>
    </row>
    <row r="112" spans="1:9" ht="12.75">
      <c r="A112" s="22">
        <f t="shared" si="26"/>
        <v>39909</v>
      </c>
      <c r="B112" s="21">
        <f t="shared" si="27"/>
        <v>15466.528722305904</v>
      </c>
      <c r="C112" s="21">
        <f t="shared" si="19"/>
        <v>1021.21</v>
      </c>
      <c r="D112" s="21">
        <f t="shared" si="20"/>
        <v>30</v>
      </c>
      <c r="E112" s="21">
        <f t="shared" si="17"/>
        <v>48.543868110328575</v>
      </c>
      <c r="F112" s="21">
        <f t="shared" si="28"/>
        <v>942.6661318896714</v>
      </c>
      <c r="G112" s="21"/>
      <c r="H112" s="1"/>
      <c r="I112" s="1"/>
    </row>
    <row r="113" spans="1:9" ht="12.75">
      <c r="A113" s="22">
        <f t="shared" si="26"/>
        <v>39940</v>
      </c>
      <c r="B113" s="21">
        <f t="shared" si="27"/>
        <v>14521.073869776059</v>
      </c>
      <c r="C113" s="21">
        <f t="shared" si="19"/>
        <v>1021.21</v>
      </c>
      <c r="D113" s="21">
        <f t="shared" si="20"/>
        <v>30</v>
      </c>
      <c r="E113" s="21">
        <f t="shared" si="17"/>
        <v>45.75514747015497</v>
      </c>
      <c r="F113" s="21">
        <f t="shared" si="28"/>
        <v>945.4548525298451</v>
      </c>
      <c r="G113" s="21"/>
      <c r="H113" s="1"/>
      <c r="I113" s="1"/>
    </row>
    <row r="114" spans="1:9" ht="12.75">
      <c r="A114" s="22">
        <f>A113+30</f>
        <v>39970</v>
      </c>
      <c r="B114" s="21">
        <f t="shared" si="27"/>
        <v>13572.822046640813</v>
      </c>
      <c r="C114" s="21">
        <f t="shared" si="19"/>
        <v>1021.21</v>
      </c>
      <c r="D114" s="21">
        <f t="shared" si="20"/>
        <v>30</v>
      </c>
      <c r="E114" s="21">
        <f t="shared" si="17"/>
        <v>42.95817686475417</v>
      </c>
      <c r="F114" s="21">
        <f t="shared" si="28"/>
        <v>948.2518231352459</v>
      </c>
      <c r="G114" s="21"/>
      <c r="H114" s="1"/>
      <c r="I114" s="1"/>
    </row>
    <row r="115" spans="1:9" ht="12.75">
      <c r="A115" s="22">
        <f t="shared" si="26"/>
        <v>40001</v>
      </c>
      <c r="B115" s="21">
        <f t="shared" si="27"/>
        <v>12621.764978528792</v>
      </c>
      <c r="C115" s="21">
        <f t="shared" si="19"/>
        <v>1021.21</v>
      </c>
      <c r="D115" s="21">
        <f t="shared" si="20"/>
        <v>30</v>
      </c>
      <c r="E115" s="21">
        <f t="shared" si="17"/>
        <v>40.15293188797907</v>
      </c>
      <c r="F115" s="21">
        <f t="shared" si="28"/>
        <v>951.0570681120209</v>
      </c>
      <c r="G115" s="21"/>
      <c r="H115" s="1"/>
      <c r="I115" s="1"/>
    </row>
    <row r="116" spans="1:9" ht="12.75">
      <c r="A116" s="22">
        <f>A115+30</f>
        <v>40031</v>
      </c>
      <c r="B116" s="21">
        <f t="shared" si="27"/>
        <v>11667.894366590273</v>
      </c>
      <c r="C116" s="21">
        <f t="shared" si="19"/>
        <v>1021.21</v>
      </c>
      <c r="D116" s="21">
        <f t="shared" si="20"/>
        <v>30</v>
      </c>
      <c r="E116" s="21">
        <f t="shared" si="17"/>
        <v>37.33938806148101</v>
      </c>
      <c r="F116" s="21">
        <f t="shared" si="28"/>
        <v>953.870611938519</v>
      </c>
      <c r="G116" s="21" t="s">
        <v>24</v>
      </c>
      <c r="H116" s="1"/>
      <c r="I116" s="1"/>
    </row>
    <row r="117" spans="1:9" ht="12.75">
      <c r="A117" s="22">
        <f>A116+31</f>
        <v>40062</v>
      </c>
      <c r="B117" s="21">
        <f t="shared" si="27"/>
        <v>10711.20188742477</v>
      </c>
      <c r="C117" s="21">
        <f t="shared" si="19"/>
        <v>1021.21</v>
      </c>
      <c r="D117" s="21">
        <f t="shared" si="20"/>
        <v>30</v>
      </c>
      <c r="E117" s="21">
        <f t="shared" si="17"/>
        <v>34.517520834496224</v>
      </c>
      <c r="F117" s="21">
        <f t="shared" si="28"/>
        <v>956.6924791655038</v>
      </c>
      <c r="G117" s="21"/>
      <c r="H117" s="1"/>
      <c r="I117" s="1"/>
    </row>
    <row r="118" spans="1:9" ht="12.75">
      <c r="A118" s="22">
        <f aca="true" t="shared" si="29" ref="A118:A127">A117+31</f>
        <v>40093</v>
      </c>
      <c r="B118" s="21">
        <f>B117-F118</f>
        <v>9751.679193008402</v>
      </c>
      <c r="C118" s="21">
        <f t="shared" si="19"/>
        <v>1021.21</v>
      </c>
      <c r="D118" s="21">
        <f t="shared" si="20"/>
        <v>30</v>
      </c>
      <c r="E118" s="21">
        <f t="shared" si="17"/>
        <v>31.68730558363161</v>
      </c>
      <c r="F118" s="21">
        <f>C118-D118-E118</f>
        <v>959.5226944163684</v>
      </c>
      <c r="G118" s="21"/>
      <c r="H118" s="1"/>
      <c r="I118" s="1"/>
    </row>
    <row r="119" spans="1:9" ht="12.75">
      <c r="A119" s="22">
        <f>A118+28</f>
        <v>40121</v>
      </c>
      <c r="B119" s="21">
        <f aca="true" t="shared" si="30" ref="B119:B129">B118-F119</f>
        <v>8789.317910621052</v>
      </c>
      <c r="C119" s="21">
        <f t="shared" si="19"/>
        <v>1021.21</v>
      </c>
      <c r="D119" s="21">
        <f t="shared" si="20"/>
        <v>30</v>
      </c>
      <c r="E119" s="21">
        <f t="shared" si="17"/>
        <v>28.848717612649853</v>
      </c>
      <c r="F119" s="21">
        <f aca="true" t="shared" si="31" ref="F119:F129">C119-D119-E119</f>
        <v>962.3612823873502</v>
      </c>
      <c r="G119" s="21"/>
      <c r="H119" s="1"/>
      <c r="I119" s="1"/>
    </row>
    <row r="120" spans="1:9" ht="12.75">
      <c r="A120" s="22">
        <f t="shared" si="29"/>
        <v>40152</v>
      </c>
      <c r="B120" s="21">
        <f t="shared" si="30"/>
        <v>7824.1096427733055</v>
      </c>
      <c r="C120" s="21">
        <f t="shared" si="19"/>
        <v>1021.21</v>
      </c>
      <c r="D120" s="21">
        <f t="shared" si="20"/>
        <v>30</v>
      </c>
      <c r="E120" s="21">
        <f t="shared" si="17"/>
        <v>26.001732152253943</v>
      </c>
      <c r="F120" s="21">
        <f t="shared" si="31"/>
        <v>965.2082678477461</v>
      </c>
      <c r="G120" s="21"/>
      <c r="H120" s="1"/>
      <c r="I120" s="1"/>
    </row>
    <row r="121" spans="1:9" ht="12.75">
      <c r="A121" s="22">
        <f>A120+30</f>
        <v>40182</v>
      </c>
      <c r="B121" s="21">
        <f t="shared" si="30"/>
        <v>6856.045967133176</v>
      </c>
      <c r="C121" s="21">
        <f t="shared" si="19"/>
        <v>1021.21</v>
      </c>
      <c r="D121" s="21">
        <f t="shared" si="20"/>
        <v>30</v>
      </c>
      <c r="E121" s="21">
        <f t="shared" si="17"/>
        <v>23.146324359871027</v>
      </c>
      <c r="F121" s="21">
        <f t="shared" si="31"/>
        <v>968.063675640129</v>
      </c>
      <c r="G121" s="21"/>
      <c r="H121" s="1"/>
      <c r="I121" s="1"/>
    </row>
    <row r="122" spans="1:9" ht="12.75">
      <c r="A122" s="22">
        <f t="shared" si="29"/>
        <v>40213</v>
      </c>
      <c r="B122" s="21">
        <f t="shared" si="30"/>
        <v>5885.1184364526125</v>
      </c>
      <c r="C122" s="21">
        <f t="shared" si="19"/>
        <v>1021.21</v>
      </c>
      <c r="D122" s="21">
        <f t="shared" si="20"/>
        <v>30</v>
      </c>
      <c r="E122" s="21">
        <f t="shared" si="17"/>
        <v>20.282469319435645</v>
      </c>
      <c r="F122" s="21">
        <f t="shared" si="31"/>
        <v>970.9275306805644</v>
      </c>
      <c r="G122" s="21"/>
      <c r="H122" s="1"/>
      <c r="I122" s="1"/>
    </row>
    <row r="123" spans="1:9" ht="12.75">
      <c r="A123" s="22">
        <f>A122+30</f>
        <v>40243</v>
      </c>
      <c r="B123" s="21">
        <f t="shared" si="30"/>
        <v>4911.318578493785</v>
      </c>
      <c r="C123" s="21">
        <f t="shared" si="19"/>
        <v>1021.21</v>
      </c>
      <c r="D123" s="21">
        <f t="shared" si="20"/>
        <v>30</v>
      </c>
      <c r="E123" s="21">
        <f t="shared" si="17"/>
        <v>17.41014204117231</v>
      </c>
      <c r="F123" s="21">
        <f t="shared" si="31"/>
        <v>973.7998579588277</v>
      </c>
      <c r="G123" s="21"/>
      <c r="H123" s="1"/>
      <c r="I123" s="1"/>
    </row>
    <row r="124" spans="1:9" ht="12.75">
      <c r="A124" s="22">
        <f t="shared" si="29"/>
        <v>40274</v>
      </c>
      <c r="B124" s="21">
        <f t="shared" si="30"/>
        <v>3934.6378959551625</v>
      </c>
      <c r="C124" s="21">
        <f t="shared" si="19"/>
        <v>1021.21</v>
      </c>
      <c r="D124" s="21">
        <f t="shared" si="20"/>
        <v>30</v>
      </c>
      <c r="E124" s="21">
        <f t="shared" si="17"/>
        <v>14.529317461377447</v>
      </c>
      <c r="F124" s="21">
        <f t="shared" si="31"/>
        <v>976.6806825386226</v>
      </c>
      <c r="G124" s="21"/>
      <c r="H124" s="1"/>
      <c r="I124" s="1"/>
    </row>
    <row r="125" spans="1:9" ht="12.75">
      <c r="A125" s="22">
        <f t="shared" si="29"/>
        <v>40305</v>
      </c>
      <c r="B125" s="21">
        <f t="shared" si="30"/>
        <v>2955.067866397363</v>
      </c>
      <c r="C125" s="21">
        <f t="shared" si="19"/>
        <v>1021.21</v>
      </c>
      <c r="D125" s="21">
        <f t="shared" si="20"/>
        <v>30</v>
      </c>
      <c r="E125" s="21">
        <f t="shared" si="17"/>
        <v>11.639970442200688</v>
      </c>
      <c r="F125" s="21">
        <f t="shared" si="31"/>
        <v>979.5700295577993</v>
      </c>
      <c r="G125" s="21"/>
      <c r="H125" s="1"/>
      <c r="I125" s="1"/>
    </row>
    <row r="126" spans="1:9" ht="12.75">
      <c r="A126" s="22">
        <f>A125+30</f>
        <v>40335</v>
      </c>
      <c r="B126" s="21">
        <f t="shared" si="30"/>
        <v>1972.5999421687886</v>
      </c>
      <c r="C126" s="21">
        <f t="shared" si="19"/>
        <v>1021.21</v>
      </c>
      <c r="D126" s="21">
        <f t="shared" si="20"/>
        <v>30</v>
      </c>
      <c r="E126" s="21">
        <f t="shared" si="17"/>
        <v>8.742075771425533</v>
      </c>
      <c r="F126" s="21">
        <f t="shared" si="31"/>
        <v>982.4679242285745</v>
      </c>
      <c r="G126" s="21"/>
      <c r="H126" s="1"/>
      <c r="I126" s="1"/>
    </row>
    <row r="127" spans="1:9" ht="12.75">
      <c r="A127" s="22">
        <f t="shared" si="29"/>
        <v>40366</v>
      </c>
      <c r="B127" s="21">
        <f t="shared" si="30"/>
        <v>987.2255503310379</v>
      </c>
      <c r="C127" s="21">
        <f t="shared" si="19"/>
        <v>1021.21</v>
      </c>
      <c r="D127" s="21">
        <f t="shared" si="20"/>
        <v>30</v>
      </c>
      <c r="E127" s="21">
        <f t="shared" si="17"/>
        <v>5.835608162249333</v>
      </c>
      <c r="F127" s="21">
        <f t="shared" si="31"/>
        <v>985.3743918377507</v>
      </c>
      <c r="G127" s="21"/>
      <c r="H127" s="1"/>
      <c r="I127" s="1"/>
    </row>
    <row r="128" spans="1:9" ht="12.75">
      <c r="A128" s="22">
        <f>A127+30</f>
        <v>40396</v>
      </c>
      <c r="B128" s="21">
        <f t="shared" si="30"/>
        <v>0</v>
      </c>
      <c r="C128" s="21">
        <f t="shared" si="19"/>
        <v>1020.1460925841005</v>
      </c>
      <c r="D128" s="21">
        <f t="shared" si="20"/>
        <v>30</v>
      </c>
      <c r="E128" s="21">
        <f t="shared" si="17"/>
        <v>2.9205422530626537</v>
      </c>
      <c r="F128" s="21">
        <f t="shared" si="31"/>
        <v>987.2255503310379</v>
      </c>
      <c r="G128" s="21" t="s">
        <v>25</v>
      </c>
      <c r="H128" s="1"/>
      <c r="I128" s="1"/>
    </row>
    <row r="129" spans="1:9" ht="12.75">
      <c r="A129" s="22">
        <f>A128+31</f>
        <v>40427</v>
      </c>
      <c r="B129" s="21">
        <f t="shared" si="30"/>
        <v>0</v>
      </c>
      <c r="C129" s="21">
        <f t="shared" si="19"/>
        <v>0</v>
      </c>
      <c r="D129" s="21">
        <f t="shared" si="20"/>
        <v>0</v>
      </c>
      <c r="E129" s="21">
        <f t="shared" si="17"/>
        <v>0</v>
      </c>
      <c r="F129" s="21">
        <f t="shared" si="31"/>
        <v>0</v>
      </c>
      <c r="G129" s="21"/>
      <c r="H129" s="1"/>
      <c r="I129" s="1"/>
    </row>
    <row r="130" spans="1:9" ht="12.75">
      <c r="A130" s="22">
        <f aca="true" t="shared" si="32" ref="A130:A139">A129+31</f>
        <v>40458</v>
      </c>
      <c r="B130" s="21">
        <f>B129-F130</f>
        <v>0</v>
      </c>
      <c r="C130" s="21">
        <f t="shared" si="19"/>
        <v>0</v>
      </c>
      <c r="D130" s="21">
        <f t="shared" si="20"/>
        <v>0</v>
      </c>
      <c r="E130" s="21">
        <f t="shared" si="17"/>
        <v>0</v>
      </c>
      <c r="F130" s="21">
        <f>C130-D130-E130</f>
        <v>0</v>
      </c>
      <c r="G130" s="21"/>
      <c r="H130" s="1"/>
      <c r="I130" s="1"/>
    </row>
    <row r="131" spans="1:9" ht="12.75">
      <c r="A131" s="22">
        <f>A130+28</f>
        <v>40486</v>
      </c>
      <c r="B131" s="21">
        <f>B130-F131</f>
        <v>0</v>
      </c>
      <c r="C131" s="21">
        <f t="shared" si="19"/>
        <v>0</v>
      </c>
      <c r="D131" s="21">
        <f t="shared" si="20"/>
        <v>0</v>
      </c>
      <c r="E131" s="21">
        <f t="shared" si="17"/>
        <v>0</v>
      </c>
      <c r="F131" s="21">
        <f aca="true" t="shared" si="33" ref="F131:F141">C131-D131-E131</f>
        <v>0</v>
      </c>
      <c r="G131" s="21"/>
      <c r="H131" s="1"/>
      <c r="I131" s="1"/>
    </row>
    <row r="132" spans="1:9" ht="12.75">
      <c r="A132" s="22">
        <f t="shared" si="32"/>
        <v>40517</v>
      </c>
      <c r="B132" s="21">
        <f>MAX(0,B131-F132)</f>
        <v>0</v>
      </c>
      <c r="C132" s="21">
        <f t="shared" si="19"/>
        <v>0</v>
      </c>
      <c r="D132" s="21">
        <f t="shared" si="20"/>
        <v>0</v>
      </c>
      <c r="E132" s="21">
        <f t="shared" si="17"/>
        <v>0</v>
      </c>
      <c r="F132" s="21">
        <f t="shared" si="33"/>
        <v>0</v>
      </c>
      <c r="G132" s="21"/>
      <c r="H132" s="1"/>
      <c r="I132" s="1"/>
    </row>
    <row r="133" spans="1:9" ht="12.75">
      <c r="A133" s="22">
        <f>A132+30</f>
        <v>40547</v>
      </c>
      <c r="B133" s="21">
        <f>MAX(0,B132-F133)</f>
        <v>0</v>
      </c>
      <c r="C133" s="21">
        <f t="shared" si="19"/>
        <v>0</v>
      </c>
      <c r="D133" s="21">
        <f t="shared" si="20"/>
        <v>0</v>
      </c>
      <c r="E133" s="21">
        <f t="shared" si="17"/>
        <v>0</v>
      </c>
      <c r="F133" s="21">
        <f t="shared" si="33"/>
        <v>0</v>
      </c>
      <c r="G133" s="21"/>
      <c r="H133" s="1"/>
      <c r="I133" s="1"/>
    </row>
    <row r="134" spans="1:9" ht="12.75">
      <c r="A134" s="22">
        <f t="shared" si="32"/>
        <v>40578</v>
      </c>
      <c r="B134" s="21">
        <f>MAX(0,B133-F134)</f>
        <v>0</v>
      </c>
      <c r="C134" s="21">
        <f t="shared" si="19"/>
        <v>0</v>
      </c>
      <c r="D134" s="21">
        <f t="shared" si="20"/>
        <v>0</v>
      </c>
      <c r="E134" s="21">
        <f t="shared" si="17"/>
        <v>0</v>
      </c>
      <c r="F134" s="21">
        <f t="shared" si="33"/>
        <v>0</v>
      </c>
      <c r="G134" s="21"/>
      <c r="H134" s="1"/>
      <c r="I134" s="1"/>
    </row>
    <row r="135" spans="1:9" ht="12.75">
      <c r="A135" s="22">
        <f>A134+30</f>
        <v>40608</v>
      </c>
      <c r="B135" s="21">
        <f>MAX(0,B134-F135)</f>
        <v>0</v>
      </c>
      <c r="C135" s="21">
        <f t="shared" si="19"/>
        <v>0</v>
      </c>
      <c r="D135" s="21">
        <f t="shared" si="20"/>
        <v>0</v>
      </c>
      <c r="E135" s="21">
        <f t="shared" si="17"/>
        <v>0</v>
      </c>
      <c r="F135" s="21">
        <f t="shared" si="33"/>
        <v>0</v>
      </c>
      <c r="G135" s="21"/>
      <c r="H135" s="1"/>
      <c r="I135" s="1"/>
    </row>
    <row r="136" spans="1:9" ht="12.75">
      <c r="A136" s="22">
        <f t="shared" si="32"/>
        <v>40639</v>
      </c>
      <c r="B136" s="21">
        <f>MAX(0,B135-F136)</f>
        <v>0</v>
      </c>
      <c r="C136" s="21">
        <f t="shared" si="19"/>
        <v>0</v>
      </c>
      <c r="D136" s="21">
        <f t="shared" si="20"/>
        <v>0</v>
      </c>
      <c r="E136" s="21">
        <f t="shared" si="17"/>
        <v>0</v>
      </c>
      <c r="F136" s="21">
        <f t="shared" si="33"/>
        <v>0</v>
      </c>
      <c r="G136" s="21"/>
      <c r="H136" s="1"/>
      <c r="I136" s="1"/>
    </row>
    <row r="137" spans="1:9" ht="12.75">
      <c r="A137" s="22">
        <f t="shared" si="32"/>
        <v>40670</v>
      </c>
      <c r="B137" s="21">
        <f aca="true" t="shared" si="34" ref="B137:B153">MAX(0,B136-F137)</f>
        <v>0</v>
      </c>
      <c r="C137" s="21">
        <f t="shared" si="19"/>
        <v>0</v>
      </c>
      <c r="D137" s="21">
        <f t="shared" si="20"/>
        <v>0</v>
      </c>
      <c r="E137" s="21">
        <f t="shared" si="17"/>
        <v>0</v>
      </c>
      <c r="F137" s="21">
        <f t="shared" si="33"/>
        <v>0</v>
      </c>
      <c r="G137" s="21"/>
      <c r="H137" s="1"/>
      <c r="I137" s="1"/>
    </row>
    <row r="138" spans="1:9" ht="12.75">
      <c r="A138" s="22">
        <f>A137+30</f>
        <v>40700</v>
      </c>
      <c r="B138" s="21">
        <f t="shared" si="34"/>
        <v>0</v>
      </c>
      <c r="C138" s="21">
        <f t="shared" si="19"/>
        <v>0</v>
      </c>
      <c r="D138" s="21">
        <f t="shared" si="20"/>
        <v>0</v>
      </c>
      <c r="E138" s="21">
        <f aca="true" t="shared" si="35" ref="E138:E153">IF(B137&gt;0,B137*C$4,0)</f>
        <v>0</v>
      </c>
      <c r="F138" s="21">
        <f t="shared" si="33"/>
        <v>0</v>
      </c>
      <c r="G138" s="21"/>
      <c r="H138" s="1"/>
      <c r="I138" s="1"/>
    </row>
    <row r="139" spans="1:9" ht="12.75">
      <c r="A139" s="22">
        <f t="shared" si="32"/>
        <v>40731</v>
      </c>
      <c r="B139" s="21">
        <f t="shared" si="34"/>
        <v>0</v>
      </c>
      <c r="C139" s="21">
        <f aca="true" t="shared" si="36" ref="C139:C153">MIN(B138+D139+E139,C138)</f>
        <v>0</v>
      </c>
      <c r="D139" s="21">
        <f aca="true" t="shared" si="37" ref="D139:D153">IF(B138&gt;0,D138,0)</f>
        <v>0</v>
      </c>
      <c r="E139" s="21">
        <f t="shared" si="35"/>
        <v>0</v>
      </c>
      <c r="F139" s="21">
        <f t="shared" si="33"/>
        <v>0</v>
      </c>
      <c r="G139" s="21"/>
      <c r="H139" s="1"/>
      <c r="I139" s="1"/>
    </row>
    <row r="140" spans="1:9" ht="12.75">
      <c r="A140" s="22">
        <f>A139+30</f>
        <v>40761</v>
      </c>
      <c r="B140" s="21">
        <f t="shared" si="34"/>
        <v>0</v>
      </c>
      <c r="C140" s="21">
        <f t="shared" si="36"/>
        <v>0</v>
      </c>
      <c r="D140" s="21">
        <f t="shared" si="37"/>
        <v>0</v>
      </c>
      <c r="E140" s="21">
        <f t="shared" si="35"/>
        <v>0</v>
      </c>
      <c r="F140" s="21">
        <f t="shared" si="33"/>
        <v>0</v>
      </c>
      <c r="G140" s="21" t="s">
        <v>26</v>
      </c>
      <c r="H140" s="1"/>
      <c r="I140" s="1"/>
    </row>
    <row r="141" spans="1:9" ht="12.75">
      <c r="A141" s="22">
        <f>A140+31</f>
        <v>40792</v>
      </c>
      <c r="B141" s="21">
        <f t="shared" si="34"/>
        <v>0</v>
      </c>
      <c r="C141" s="21">
        <f t="shared" si="36"/>
        <v>0</v>
      </c>
      <c r="D141" s="21">
        <f t="shared" si="37"/>
        <v>0</v>
      </c>
      <c r="E141" s="21">
        <f t="shared" si="35"/>
        <v>0</v>
      </c>
      <c r="F141" s="21">
        <f t="shared" si="33"/>
        <v>0</v>
      </c>
      <c r="G141" s="21"/>
      <c r="H141" s="1"/>
      <c r="I141" s="1"/>
    </row>
    <row r="142" spans="1:9" ht="12.75">
      <c r="A142" s="22">
        <f aca="true" t="shared" si="38" ref="A142:A151">A141+31</f>
        <v>40823</v>
      </c>
      <c r="B142" s="21">
        <f t="shared" si="34"/>
        <v>0</v>
      </c>
      <c r="C142" s="21">
        <f t="shared" si="36"/>
        <v>0</v>
      </c>
      <c r="D142" s="21">
        <f t="shared" si="37"/>
        <v>0</v>
      </c>
      <c r="E142" s="21">
        <f t="shared" si="35"/>
        <v>0</v>
      </c>
      <c r="F142" s="21">
        <f>C142-D142-E142</f>
        <v>0</v>
      </c>
      <c r="G142" s="21"/>
      <c r="H142" s="1"/>
      <c r="I142" s="1"/>
    </row>
    <row r="143" spans="1:9" ht="12.75">
      <c r="A143" s="22">
        <f>A142+28</f>
        <v>40851</v>
      </c>
      <c r="B143" s="21">
        <f t="shared" si="34"/>
        <v>0</v>
      </c>
      <c r="C143" s="21">
        <f t="shared" si="36"/>
        <v>0</v>
      </c>
      <c r="D143" s="21">
        <f t="shared" si="37"/>
        <v>0</v>
      </c>
      <c r="E143" s="21">
        <f t="shared" si="35"/>
        <v>0</v>
      </c>
      <c r="F143" s="21">
        <f aca="true" t="shared" si="39" ref="F143:F153">C143-D143-E143</f>
        <v>0</v>
      </c>
      <c r="G143" s="21"/>
      <c r="H143" s="1"/>
      <c r="I143" s="1"/>
    </row>
    <row r="144" spans="1:9" ht="12.75">
      <c r="A144" s="22">
        <f t="shared" si="38"/>
        <v>40882</v>
      </c>
      <c r="B144" s="21">
        <f t="shared" si="34"/>
        <v>0</v>
      </c>
      <c r="C144" s="21">
        <f t="shared" si="36"/>
        <v>0</v>
      </c>
      <c r="D144" s="21">
        <f t="shared" si="37"/>
        <v>0</v>
      </c>
      <c r="E144" s="21">
        <f t="shared" si="35"/>
        <v>0</v>
      </c>
      <c r="F144" s="21">
        <f t="shared" si="39"/>
        <v>0</v>
      </c>
      <c r="G144" s="21"/>
      <c r="H144" s="1"/>
      <c r="I144" s="1"/>
    </row>
    <row r="145" spans="1:9" ht="12.75">
      <c r="A145" s="22">
        <f>A144+30</f>
        <v>40912</v>
      </c>
      <c r="B145" s="21">
        <f t="shared" si="34"/>
        <v>0</v>
      </c>
      <c r="C145" s="21">
        <f t="shared" si="36"/>
        <v>0</v>
      </c>
      <c r="D145" s="21">
        <f t="shared" si="37"/>
        <v>0</v>
      </c>
      <c r="E145" s="21">
        <f t="shared" si="35"/>
        <v>0</v>
      </c>
      <c r="F145" s="21">
        <f t="shared" si="39"/>
        <v>0</v>
      </c>
      <c r="G145" s="21"/>
      <c r="H145" s="1"/>
      <c r="I145" s="1"/>
    </row>
    <row r="146" spans="1:9" ht="12.75">
      <c r="A146" s="22">
        <f t="shared" si="38"/>
        <v>40943</v>
      </c>
      <c r="B146" s="21">
        <f t="shared" si="34"/>
        <v>0</v>
      </c>
      <c r="C146" s="21">
        <f t="shared" si="36"/>
        <v>0</v>
      </c>
      <c r="D146" s="21">
        <f t="shared" si="37"/>
        <v>0</v>
      </c>
      <c r="E146" s="21">
        <f t="shared" si="35"/>
        <v>0</v>
      </c>
      <c r="F146" s="21">
        <f t="shared" si="39"/>
        <v>0</v>
      </c>
      <c r="G146" s="21"/>
      <c r="H146" s="1"/>
      <c r="I146" s="1"/>
    </row>
    <row r="147" spans="1:9" ht="12.75">
      <c r="A147" s="22">
        <f>A146+30</f>
        <v>40973</v>
      </c>
      <c r="B147" s="21">
        <f t="shared" si="34"/>
        <v>0</v>
      </c>
      <c r="C147" s="21">
        <f t="shared" si="36"/>
        <v>0</v>
      </c>
      <c r="D147" s="21">
        <f t="shared" si="37"/>
        <v>0</v>
      </c>
      <c r="E147" s="21">
        <f t="shared" si="35"/>
        <v>0</v>
      </c>
      <c r="F147" s="21">
        <f t="shared" si="39"/>
        <v>0</v>
      </c>
      <c r="G147" s="21"/>
      <c r="H147" s="1"/>
      <c r="I147" s="1"/>
    </row>
    <row r="148" spans="1:9" ht="12.75">
      <c r="A148" s="22">
        <f t="shared" si="38"/>
        <v>41004</v>
      </c>
      <c r="B148" s="21">
        <f t="shared" si="34"/>
        <v>0</v>
      </c>
      <c r="C148" s="21">
        <f t="shared" si="36"/>
        <v>0</v>
      </c>
      <c r="D148" s="21">
        <f t="shared" si="37"/>
        <v>0</v>
      </c>
      <c r="E148" s="21">
        <f t="shared" si="35"/>
        <v>0</v>
      </c>
      <c r="F148" s="21">
        <f t="shared" si="39"/>
        <v>0</v>
      </c>
      <c r="G148" s="21"/>
      <c r="H148" s="1"/>
      <c r="I148" s="1"/>
    </row>
    <row r="149" spans="1:9" ht="12.75">
      <c r="A149" s="22">
        <f t="shared" si="38"/>
        <v>41035</v>
      </c>
      <c r="B149" s="21">
        <f t="shared" si="34"/>
        <v>0</v>
      </c>
      <c r="C149" s="21">
        <f t="shared" si="36"/>
        <v>0</v>
      </c>
      <c r="D149" s="21">
        <f t="shared" si="37"/>
        <v>0</v>
      </c>
      <c r="E149" s="21">
        <f t="shared" si="35"/>
        <v>0</v>
      </c>
      <c r="F149" s="21">
        <f t="shared" si="39"/>
        <v>0</v>
      </c>
      <c r="G149" s="21"/>
      <c r="H149" s="1"/>
      <c r="I149" s="1"/>
    </row>
    <row r="150" spans="1:9" ht="12.75">
      <c r="A150" s="22">
        <f>A149+30</f>
        <v>41065</v>
      </c>
      <c r="B150" s="21">
        <f t="shared" si="34"/>
        <v>0</v>
      </c>
      <c r="C150" s="21">
        <f t="shared" si="36"/>
        <v>0</v>
      </c>
      <c r="D150" s="21">
        <f t="shared" si="37"/>
        <v>0</v>
      </c>
      <c r="E150" s="21">
        <f t="shared" si="35"/>
        <v>0</v>
      </c>
      <c r="F150" s="21">
        <f t="shared" si="39"/>
        <v>0</v>
      </c>
      <c r="G150" s="21"/>
      <c r="H150" s="1"/>
      <c r="I150" s="1"/>
    </row>
    <row r="151" spans="1:9" ht="12.75">
      <c r="A151" s="22">
        <f t="shared" si="38"/>
        <v>41096</v>
      </c>
      <c r="B151" s="21">
        <f t="shared" si="34"/>
        <v>0</v>
      </c>
      <c r="C151" s="21">
        <f t="shared" si="36"/>
        <v>0</v>
      </c>
      <c r="D151" s="21">
        <f t="shared" si="37"/>
        <v>0</v>
      </c>
      <c r="E151" s="21">
        <f t="shared" si="35"/>
        <v>0</v>
      </c>
      <c r="F151" s="21">
        <f t="shared" si="39"/>
        <v>0</v>
      </c>
      <c r="G151" s="21"/>
      <c r="H151" s="1"/>
      <c r="I151" s="1"/>
    </row>
    <row r="152" spans="1:9" ht="12.75">
      <c r="A152" s="22">
        <f>A151+30</f>
        <v>41126</v>
      </c>
      <c r="B152" s="21">
        <f t="shared" si="34"/>
        <v>0</v>
      </c>
      <c r="C152" s="21">
        <f t="shared" si="36"/>
        <v>0</v>
      </c>
      <c r="D152" s="21">
        <f t="shared" si="37"/>
        <v>0</v>
      </c>
      <c r="E152" s="21">
        <f t="shared" si="35"/>
        <v>0</v>
      </c>
      <c r="F152" s="21">
        <f t="shared" si="39"/>
        <v>0</v>
      </c>
      <c r="G152" s="21" t="s">
        <v>27</v>
      </c>
      <c r="H152" s="1"/>
      <c r="I152" s="1"/>
    </row>
    <row r="153" spans="1:9" ht="12.75">
      <c r="A153" s="22">
        <f>A152+31</f>
        <v>41157</v>
      </c>
      <c r="B153" s="21">
        <f t="shared" si="34"/>
        <v>0</v>
      </c>
      <c r="C153" s="21">
        <f t="shared" si="36"/>
        <v>0</v>
      </c>
      <c r="D153" s="21">
        <f t="shared" si="37"/>
        <v>0</v>
      </c>
      <c r="E153" s="21">
        <f t="shared" si="35"/>
        <v>0</v>
      </c>
      <c r="F153" s="21">
        <f t="shared" si="39"/>
        <v>0</v>
      </c>
      <c r="G153" s="21"/>
      <c r="H153" s="1"/>
      <c r="I153" s="1"/>
    </row>
    <row r="154" spans="1:9" ht="12.75">
      <c r="A154" s="23"/>
      <c r="B154" s="21"/>
      <c r="C154" s="21"/>
      <c r="D154" s="21"/>
      <c r="E154" s="21"/>
      <c r="F154" s="21"/>
      <c r="G154" s="21"/>
      <c r="H154" s="1"/>
      <c r="I154" s="1"/>
    </row>
    <row r="155" spans="1:9" ht="12.75">
      <c r="A155" s="23"/>
      <c r="B155" s="21"/>
      <c r="C155" s="21"/>
      <c r="D155" s="21"/>
      <c r="E155" s="21"/>
      <c r="F155" s="21"/>
      <c r="G155" s="21"/>
      <c r="H155" s="1"/>
      <c r="I155" s="1"/>
    </row>
    <row r="156" spans="1:9" ht="12.75">
      <c r="A156" s="23"/>
      <c r="B156" s="21"/>
      <c r="C156" s="21"/>
      <c r="D156" s="21"/>
      <c r="E156" s="21"/>
      <c r="F156" s="21"/>
      <c r="G156" s="21"/>
      <c r="H156" s="1"/>
      <c r="I156" s="1"/>
    </row>
    <row r="157" spans="1:9" ht="12.75">
      <c r="A157" s="23"/>
      <c r="B157" s="21"/>
      <c r="C157" s="21"/>
      <c r="D157" s="21"/>
      <c r="E157" s="21"/>
      <c r="F157" s="21"/>
      <c r="G157" s="21"/>
      <c r="H157" s="1"/>
      <c r="I157" s="1"/>
    </row>
    <row r="158" spans="1:9" ht="12.75">
      <c r="A158" s="23"/>
      <c r="B158" s="21"/>
      <c r="C158" s="21"/>
      <c r="D158" s="21"/>
      <c r="E158" s="21"/>
      <c r="F158" s="21"/>
      <c r="G158" s="21"/>
      <c r="H158" s="1"/>
      <c r="I158" s="1"/>
    </row>
    <row r="159" spans="1:9" ht="12.75">
      <c r="A159" s="23"/>
      <c r="B159" s="21"/>
      <c r="C159" s="21"/>
      <c r="D159" s="21"/>
      <c r="E159" s="21"/>
      <c r="F159" s="21"/>
      <c r="G159" s="21"/>
      <c r="H159" s="1"/>
      <c r="I159" s="1"/>
    </row>
    <row r="160" spans="1:9" ht="12.75">
      <c r="A160" s="23"/>
      <c r="B160" s="21"/>
      <c r="C160" s="21"/>
      <c r="D160" s="21"/>
      <c r="E160" s="21"/>
      <c r="F160" s="21"/>
      <c r="G160" s="21"/>
      <c r="H160" s="1"/>
      <c r="I160" s="1"/>
    </row>
    <row r="161" spans="1:9" ht="12.75">
      <c r="A161" s="23"/>
      <c r="B161" s="21"/>
      <c r="C161" s="21"/>
      <c r="D161" s="21"/>
      <c r="E161" s="21"/>
      <c r="F161" s="21"/>
      <c r="G161" s="21"/>
      <c r="H161" s="1"/>
      <c r="I161" s="1"/>
    </row>
    <row r="162" spans="1:9" ht="12.75">
      <c r="A162" s="23"/>
      <c r="B162" s="21"/>
      <c r="C162" s="21"/>
      <c r="D162" s="21"/>
      <c r="E162" s="21"/>
      <c r="F162" s="21"/>
      <c r="G162" s="21"/>
      <c r="H162" s="1"/>
      <c r="I162" s="1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Calculs impôts 1997</dc:title>
  <dc:subject>impôts</dc:subject>
  <dc:creator>Nicolas Jouve</dc:creator>
  <cp:keywords>impôts, 1997, 97</cp:keywords>
  <dc:description/>
  <cp:lastModifiedBy>Nicolas JOUVE</cp:lastModifiedBy>
  <dcterms:created xsi:type="dcterms:W3CDTF">2010-03-08T17:01:27Z</dcterms:created>
  <dcterms:modified xsi:type="dcterms:W3CDTF">2010-03-09T08:28:07Z</dcterms:modified>
  <cp:category/>
  <cp:version/>
  <cp:contentType/>
  <cp:contentStatus/>
</cp:coreProperties>
</file>